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teusz\Desktop\PROJEKT POŁUDNIE\PRZETARG\DO PUBLIKACJI\"/>
    </mc:Choice>
  </mc:AlternateContent>
  <xr:revisionPtr revIDLastSave="0" documentId="13_ncr:1_{FF01EE86-1379-43D5-9C1B-8D67578AF98A}" xr6:coauthVersionLast="47" xr6:coauthVersionMax="47" xr10:uidLastSave="{00000000-0000-0000-0000-000000000000}"/>
  <bookViews>
    <workbookView xWindow="28680" yWindow="-120" windowWidth="29040" windowHeight="15840" tabRatio="711" xr2:uid="{00000000-000D-0000-FFFF-FFFF00000000}"/>
  </bookViews>
  <sheets>
    <sheet name="protokół" sheetId="36" r:id="rId1"/>
    <sheet name="PŚP" sheetId="35" r:id="rId2"/>
    <sheet name="szczegol" sheetId="32" r:id="rId3"/>
  </sheets>
  <definedNames>
    <definedName name="_xlnm.Print_Area" localSheetId="1">PŚP!$A$1:$L$36</definedName>
    <definedName name="_xlnm.Print_Area" localSheetId="2">szczegol!$A$1:$K$44</definedName>
    <definedName name="_xlnm.Print_Titles" localSheetId="2">szczegol!$4:$4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35" l="1"/>
  <c r="H6" i="32"/>
  <c r="K40" i="32"/>
  <c r="K37" i="32"/>
  <c r="F91" i="32"/>
  <c r="F100" i="32"/>
  <c r="F11" i="32"/>
  <c r="K8" i="32"/>
  <c r="J8" i="32"/>
  <c r="J23" i="32"/>
  <c r="K23" i="32" s="1"/>
  <c r="J25" i="32"/>
  <c r="K25" i="32" s="1"/>
  <c r="K33" i="32"/>
  <c r="J33" i="32"/>
  <c r="J31" i="32"/>
  <c r="K31" i="32" s="1"/>
  <c r="F5" i="32"/>
  <c r="K5" i="32"/>
  <c r="I107" i="32"/>
  <c r="H100" i="32"/>
  <c r="H91" i="32"/>
  <c r="H90" i="32" s="1"/>
  <c r="H75" i="32"/>
  <c r="J75" i="32" s="1"/>
  <c r="K75" i="32" s="1"/>
  <c r="H37" i="32"/>
  <c r="J37" i="32"/>
  <c r="H34" i="32"/>
  <c r="H5" i="32" s="1"/>
  <c r="J5" i="32" s="1"/>
  <c r="H30" i="32"/>
  <c r="H27" i="32"/>
  <c r="J27" i="32" s="1"/>
  <c r="K27" i="32" s="1"/>
  <c r="H18" i="32"/>
  <c r="H11" i="32"/>
  <c r="J11" i="32"/>
  <c r="K11" i="32" s="1"/>
  <c r="F18" i="32"/>
  <c r="J106" i="32"/>
  <c r="K106" i="32" s="1"/>
  <c r="J105" i="32"/>
  <c r="K105" i="32" s="1"/>
  <c r="J104" i="32"/>
  <c r="K104" i="32" s="1"/>
  <c r="J103" i="32"/>
  <c r="K103" i="32" s="1"/>
  <c r="J102" i="32"/>
  <c r="K102" i="32" s="1"/>
  <c r="J101" i="32"/>
  <c r="K101" i="32" s="1"/>
  <c r="J99" i="32"/>
  <c r="K99" i="32" s="1"/>
  <c r="J98" i="32"/>
  <c r="K98" i="32" s="1"/>
  <c r="J97" i="32"/>
  <c r="K97" i="32" s="1"/>
  <c r="K96" i="32"/>
  <c r="J96" i="32"/>
  <c r="J95" i="32"/>
  <c r="K95" i="32" s="1"/>
  <c r="K94" i="32"/>
  <c r="J94" i="32"/>
  <c r="J93" i="32"/>
  <c r="K93" i="32" s="1"/>
  <c r="K92" i="32"/>
  <c r="J92" i="32"/>
  <c r="J100" i="32"/>
  <c r="J89" i="32"/>
  <c r="K89" i="32" s="1"/>
  <c r="J88" i="32"/>
  <c r="K88" i="32" s="1"/>
  <c r="J87" i="32"/>
  <c r="K87" i="32" s="1"/>
  <c r="J86" i="32"/>
  <c r="K86" i="32" s="1"/>
  <c r="J85" i="32"/>
  <c r="K85" i="32" s="1"/>
  <c r="J84" i="32"/>
  <c r="K84" i="32" s="1"/>
  <c r="J83" i="32"/>
  <c r="K83" i="32" s="1"/>
  <c r="J82" i="32"/>
  <c r="K82" i="32" s="1"/>
  <c r="J81" i="32"/>
  <c r="K81" i="32" s="1"/>
  <c r="J79" i="32"/>
  <c r="K79" i="32" s="1"/>
  <c r="J77" i="32"/>
  <c r="K77" i="32" s="1"/>
  <c r="J74" i="32"/>
  <c r="K74" i="32" s="1"/>
  <c r="J73" i="32"/>
  <c r="K73" i="32" s="1"/>
  <c r="J72" i="32"/>
  <c r="K72" i="32" s="1"/>
  <c r="J71" i="32"/>
  <c r="K71" i="32" s="1"/>
  <c r="J69" i="32"/>
  <c r="K69" i="32" s="1"/>
  <c r="K68" i="32"/>
  <c r="J68" i="32"/>
  <c r="J67" i="32"/>
  <c r="K67" i="32" s="1"/>
  <c r="J65" i="32"/>
  <c r="K65" i="32" s="1"/>
  <c r="K62" i="32"/>
  <c r="J62" i="32"/>
  <c r="J61" i="32"/>
  <c r="K61" i="32" s="1"/>
  <c r="K60" i="32"/>
  <c r="J60" i="32"/>
  <c r="J59" i="32"/>
  <c r="K59" i="32" s="1"/>
  <c r="J58" i="32"/>
  <c r="K58" i="32" s="1"/>
  <c r="K56" i="32"/>
  <c r="J56" i="32"/>
  <c r="J55" i="32"/>
  <c r="K55" i="32" s="1"/>
  <c r="K54" i="32"/>
  <c r="J54" i="32"/>
  <c r="J53" i="32"/>
  <c r="K53" i="32" s="1"/>
  <c r="K52" i="32"/>
  <c r="J52" i="32"/>
  <c r="J91" i="32"/>
  <c r="K91" i="32" s="1"/>
  <c r="J46" i="32"/>
  <c r="K46" i="32" s="1"/>
  <c r="J45" i="32"/>
  <c r="K45" i="32" s="1"/>
  <c r="K42" i="32"/>
  <c r="J42" i="32"/>
  <c r="K41" i="32"/>
  <c r="J41" i="32"/>
  <c r="J35" i="32"/>
  <c r="K35" i="32" s="1"/>
  <c r="J22" i="32"/>
  <c r="K22" i="32" s="1"/>
  <c r="J12" i="32"/>
  <c r="K12" i="32" s="1"/>
  <c r="F106" i="32"/>
  <c r="F105" i="32"/>
  <c r="F104" i="32"/>
  <c r="F103" i="32"/>
  <c r="F102" i="32"/>
  <c r="F101" i="32"/>
  <c r="F99" i="32"/>
  <c r="F98" i="32"/>
  <c r="F97" i="32"/>
  <c r="F96" i="32"/>
  <c r="F95" i="32"/>
  <c r="F94" i="32"/>
  <c r="F93" i="32"/>
  <c r="F92" i="32"/>
  <c r="F89" i="32"/>
  <c r="F88" i="32"/>
  <c r="F87" i="32"/>
  <c r="F86" i="32"/>
  <c r="F85" i="32"/>
  <c r="F84" i="32"/>
  <c r="F83" i="32"/>
  <c r="F82" i="32"/>
  <c r="F81" i="32"/>
  <c r="F79" i="32"/>
  <c r="F77" i="32"/>
  <c r="F75" i="32" s="1"/>
  <c r="F74" i="32"/>
  <c r="F73" i="32"/>
  <c r="F72" i="32"/>
  <c r="F71" i="32"/>
  <c r="F69" i="32"/>
  <c r="F68" i="32"/>
  <c r="F67" i="32"/>
  <c r="F65" i="32"/>
  <c r="F62" i="32"/>
  <c r="F61" i="32"/>
  <c r="F60" i="32"/>
  <c r="F59" i="32"/>
  <c r="F58" i="32"/>
  <c r="F56" i="32"/>
  <c r="F55" i="32"/>
  <c r="F54" i="32"/>
  <c r="F53" i="32"/>
  <c r="F52" i="32"/>
  <c r="F49" i="32"/>
  <c r="F48" i="32"/>
  <c r="F47" i="32"/>
  <c r="F46" i="32"/>
  <c r="F45" i="32"/>
  <c r="F43" i="32"/>
  <c r="F42" i="32"/>
  <c r="F41" i="32"/>
  <c r="F40" i="32"/>
  <c r="F37" i="32" s="1"/>
  <c r="F36" i="32" s="1"/>
  <c r="F35" i="32"/>
  <c r="F34" i="32"/>
  <c r="F33" i="32"/>
  <c r="F32" i="32"/>
  <c r="F31" i="32"/>
  <c r="F30" i="32"/>
  <c r="F29" i="32"/>
  <c r="F27" i="32" s="1"/>
  <c r="F26" i="32"/>
  <c r="F25" i="32"/>
  <c r="F23" i="32"/>
  <c r="F22" i="32"/>
  <c r="F20" i="32"/>
  <c r="F17" i="32"/>
  <c r="F16" i="32"/>
  <c r="F15" i="32"/>
  <c r="F13" i="32"/>
  <c r="F12" i="32"/>
  <c r="F10" i="32"/>
  <c r="F8" i="32"/>
  <c r="F7" i="32"/>
  <c r="F6" i="32" s="1"/>
  <c r="H21" i="35"/>
  <c r="I21" i="35" s="1"/>
  <c r="G21" i="35"/>
  <c r="J21" i="35" s="1"/>
  <c r="A1" i="32"/>
  <c r="J7" i="32"/>
  <c r="F22" i="35"/>
  <c r="F19" i="35"/>
  <c r="F12" i="35"/>
  <c r="J17" i="32"/>
  <c r="J16" i="32"/>
  <c r="J15" i="32"/>
  <c r="J13" i="32"/>
  <c r="J10" i="32"/>
  <c r="K100" i="32" l="1"/>
  <c r="H36" i="32"/>
  <c r="J90" i="32"/>
  <c r="K90" i="32" s="1"/>
  <c r="J18" i="32"/>
  <c r="K18" i="32" s="1"/>
  <c r="F90" i="32"/>
  <c r="L21" i="35"/>
  <c r="K21" i="35"/>
  <c r="J6" i="32"/>
  <c r="F25" i="35"/>
  <c r="F26" i="35" s="1"/>
  <c r="J26" i="32"/>
  <c r="K26" i="32" s="1"/>
  <c r="G24" i="35"/>
  <c r="G23" i="35"/>
  <c r="G22" i="35"/>
  <c r="G20" i="35"/>
  <c r="G19" i="35"/>
  <c r="G13" i="35"/>
  <c r="G12" i="35"/>
  <c r="G18" i="35"/>
  <c r="G17" i="35"/>
  <c r="G16" i="35"/>
  <c r="G15" i="35"/>
  <c r="G14" i="35"/>
  <c r="J20" i="32"/>
  <c r="K7" i="32"/>
  <c r="J29" i="32"/>
  <c r="K29" i="32" s="1"/>
  <c r="J36" i="32" l="1"/>
  <c r="H107" i="32"/>
  <c r="J34" i="32"/>
  <c r="K34" i="32" s="1"/>
  <c r="J30" i="32"/>
  <c r="K6" i="32"/>
  <c r="K13" i="32"/>
  <c r="K16" i="32"/>
  <c r="K15" i="32"/>
  <c r="K17" i="32"/>
  <c r="K20" i="32"/>
  <c r="G25" i="35"/>
  <c r="G26" i="35" s="1"/>
  <c r="G27" i="35" s="1"/>
  <c r="H13" i="35"/>
  <c r="I13" i="35" s="1"/>
  <c r="K36" i="32" l="1"/>
  <c r="J107" i="32"/>
  <c r="J48" i="32"/>
  <c r="K48" i="32" s="1"/>
  <c r="J49" i="32"/>
  <c r="J43" i="32"/>
  <c r="K43" i="32" s="1"/>
  <c r="J47" i="32"/>
  <c r="K47" i="32" s="1"/>
  <c r="K10" i="32"/>
  <c r="J13" i="35"/>
  <c r="K13" i="35" s="1"/>
  <c r="J40" i="32"/>
  <c r="J32" i="32"/>
  <c r="K32" i="32" s="1"/>
  <c r="H24" i="35" l="1"/>
  <c r="I24" i="35" s="1"/>
  <c r="H19" i="35"/>
  <c r="K49" i="32"/>
  <c r="H20" i="35"/>
  <c r="I20" i="35" s="1"/>
  <c r="L13" i="35"/>
  <c r="H18" i="35"/>
  <c r="H15" i="35"/>
  <c r="H23" i="35"/>
  <c r="A2" i="32"/>
  <c r="J24" i="35" l="1"/>
  <c r="K24" i="35" s="1"/>
  <c r="J20" i="35"/>
  <c r="K20" i="35" s="1"/>
  <c r="J19" i="35"/>
  <c r="H16" i="35"/>
  <c r="K30" i="32"/>
  <c r="I23" i="35"/>
  <c r="J23" i="35"/>
  <c r="I18" i="35"/>
  <c r="J18" i="35"/>
  <c r="H17" i="35"/>
  <c r="I15" i="35"/>
  <c r="J15" i="35"/>
  <c r="I19" i="35"/>
  <c r="L20" i="35" l="1"/>
  <c r="L24" i="35"/>
  <c r="K19" i="35"/>
  <c r="L19" i="35"/>
  <c r="I16" i="35"/>
  <c r="J16" i="35"/>
  <c r="K15" i="35"/>
  <c r="L15" i="35"/>
  <c r="L18" i="35"/>
  <c r="K18" i="35"/>
  <c r="L23" i="35"/>
  <c r="K23" i="35"/>
  <c r="I17" i="35"/>
  <c r="J17" i="35"/>
  <c r="F27" i="35"/>
  <c r="K17" i="35" l="1"/>
  <c r="L17" i="35"/>
  <c r="L16" i="35"/>
  <c r="K16" i="35"/>
  <c r="H14" i="35" l="1"/>
  <c r="H12" i="35" l="1"/>
  <c r="J14" i="35"/>
  <c r="I14" i="35"/>
  <c r="L14" i="35" l="1"/>
  <c r="K14" i="35"/>
  <c r="J12" i="35"/>
  <c r="L12" i="35" s="1"/>
  <c r="I12" i="35"/>
  <c r="K12" i="35" l="1"/>
  <c r="H22" i="35"/>
  <c r="I22" i="35" l="1"/>
  <c r="H25" i="35"/>
  <c r="J22" i="35"/>
  <c r="J25" i="35" s="1"/>
  <c r="J26" i="35" s="1"/>
  <c r="J27" i="35" s="1"/>
  <c r="K27" i="35" s="1"/>
  <c r="L22" i="35" l="1"/>
  <c r="L25" i="35" s="1"/>
  <c r="L26" i="35" s="1"/>
  <c r="L27" i="35" s="1"/>
  <c r="K25" i="35"/>
  <c r="F22" i="36"/>
  <c r="H26" i="35"/>
  <c r="H27" i="35" s="1"/>
  <c r="I27" i="35" s="1"/>
  <c r="K22" i="35"/>
</calcChain>
</file>

<file path=xl/sharedStrings.xml><?xml version="1.0" encoding="utf-8"?>
<sst xmlns="http://schemas.openxmlformats.org/spreadsheetml/2006/main" count="349" uniqueCount="233">
  <si>
    <t>Lp.</t>
  </si>
  <si>
    <t>Wartość</t>
  </si>
  <si>
    <t>j.m.</t>
  </si>
  <si>
    <t>Ilość</t>
  </si>
  <si>
    <t>Cena jedn.</t>
  </si>
  <si>
    <t>RAZEM NETTO</t>
  </si>
  <si>
    <t>m2</t>
  </si>
  <si>
    <t>m3</t>
  </si>
  <si>
    <t>Opis elementów rozliczeniowych</t>
  </si>
  <si>
    <t>VAT 23%</t>
  </si>
  <si>
    <t>m</t>
  </si>
  <si>
    <t>1.1</t>
  </si>
  <si>
    <t>1.2</t>
  </si>
  <si>
    <t>1.3</t>
  </si>
  <si>
    <t>1.4</t>
  </si>
  <si>
    <t>1.5</t>
  </si>
  <si>
    <t>1.6</t>
  </si>
  <si>
    <t>szt.</t>
  </si>
  <si>
    <t xml:space="preserve">Umowa: </t>
  </si>
  <si>
    <t>Termin realizacji:</t>
  </si>
  <si>
    <t xml:space="preserve">Zamawiajacy: </t>
  </si>
  <si>
    <t xml:space="preserve">                       Nadzór Inwestorski:        </t>
  </si>
  <si>
    <t>Wykonawca:</t>
  </si>
  <si>
    <t>Koordynator:</t>
  </si>
  <si>
    <t>Kierownik Budowy:</t>
  </si>
  <si>
    <t>Opis</t>
  </si>
  <si>
    <t>Wartość do okresu rozliczeniowego</t>
  </si>
  <si>
    <t>Wartość w okresie rozliczeniowym</t>
  </si>
  <si>
    <t>Pozostała kwota do zapłaty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</si>
  <si>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</si>
  <si>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</si>
  <si>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</si>
  <si>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</si>
  <si>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</si>
  <si>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</si>
  <si>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</si>
  <si>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</si>
  <si>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</si>
  <si>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Ilość wykonanych robót w okresie rozliczeniowym</t>
  </si>
  <si>
    <t>Wartość 
w okresie rozliczeniowym</t>
  </si>
  <si>
    <t>Wartość 
do okresu rozliczeniowego</t>
  </si>
  <si>
    <t>Wartość 
na koniec okresu rozliczeniowego</t>
  </si>
  <si>
    <t>Zaawansowanie 
[%]</t>
  </si>
  <si>
    <t>……………………………………………</t>
  </si>
  <si>
    <t>(podpis i pieczęć)</t>
  </si>
  <si>
    <t>Zamawiający</t>
  </si>
  <si>
    <r>
      <t xml:space="preserve">Data wystawienia protokołu: </t>
    </r>
    <r>
      <rPr>
        <sz val="10"/>
        <rFont val="Calibri"/>
        <family val="2"/>
        <charset val="238"/>
        <scheme val="minor"/>
      </rPr>
      <t>……………………………………………..</t>
    </r>
  </si>
  <si>
    <t>RAZEM  BRUTTO</t>
  </si>
  <si>
    <t>Kierownik budowy</t>
  </si>
  <si>
    <t xml:space="preserve">Wartość na koniec okresu rozliczeniowego </t>
  </si>
  <si>
    <t>d+e</t>
  </si>
  <si>
    <t>c-g</t>
  </si>
  <si>
    <t>e/c
zaokrąglono do dwóch miejsc po przecinku</t>
  </si>
  <si>
    <t>g/c
zaokrąglono do dwóch miejsc po przecinku</t>
  </si>
  <si>
    <t>2.1</t>
  </si>
  <si>
    <t>1.</t>
  </si>
  <si>
    <t>2.</t>
  </si>
  <si>
    <t>3.</t>
  </si>
  <si>
    <t>3.1</t>
  </si>
  <si>
    <t>3.2</t>
  </si>
  <si>
    <t>1.1.1</t>
  </si>
  <si>
    <t>1.1.2</t>
  </si>
  <si>
    <t>1.1.3</t>
  </si>
  <si>
    <t>1.2.1</t>
  </si>
  <si>
    <t>1.2.2</t>
  </si>
  <si>
    <t>1.2.2.2</t>
  </si>
  <si>
    <t>1.2.2.3</t>
  </si>
  <si>
    <t>1.2.2.4</t>
  </si>
  <si>
    <t>1.3.1</t>
  </si>
  <si>
    <t>1.3.2</t>
  </si>
  <si>
    <t>1.3.3</t>
  </si>
  <si>
    <t>1.3.3.1</t>
  </si>
  <si>
    <t>1.4.1</t>
  </si>
  <si>
    <t>1.5.1</t>
  </si>
  <si>
    <t>1.6.1</t>
  </si>
  <si>
    <t>2.1.</t>
  </si>
  <si>
    <t>3.1.1</t>
  </si>
  <si>
    <t>3.1.2</t>
  </si>
  <si>
    <t>3.2.1</t>
  </si>
  <si>
    <t>ROBOTY DROGOWE</t>
  </si>
  <si>
    <t>Roboty przygotowawcze</t>
  </si>
  <si>
    <t>Odtworzenie trasy w terenie - Odtworzenie (wyznaczenie) trasy i punktów wysokościowych</t>
  </si>
  <si>
    <t>Roboty ziemne</t>
  </si>
  <si>
    <t>Wykonanie wykopów w gruntach - kat. III-IV</t>
  </si>
  <si>
    <t>Wykonanie nasypów:</t>
  </si>
  <si>
    <t>- transport gruntu nieprzydatnego na odl. 10 km</t>
  </si>
  <si>
    <t>Podbudowy</t>
  </si>
  <si>
    <t>Nawierzchnie</t>
  </si>
  <si>
    <t>Nawierzchnia z kostki betonowej</t>
  </si>
  <si>
    <t>Roboty wykończeniowe</t>
  </si>
  <si>
    <t>Elementy ulic</t>
  </si>
  <si>
    <t>Krawężniki betonowe - oporniki 12x25x100 na ławie betonowej z oporem</t>
  </si>
  <si>
    <t>ROBOTY WODNO-KANALIZACYJNE</t>
  </si>
  <si>
    <t>Kanalizacja deszczowa</t>
  </si>
  <si>
    <t>ROBOTY ELEKTROENERGETYCZNE</t>
  </si>
  <si>
    <t>Wykop w gruncie kategorii III</t>
  </si>
  <si>
    <t>Budowa linii kablowych nn-0.4kV</t>
  </si>
  <si>
    <t>Budowa oświetlenia</t>
  </si>
  <si>
    <t>kpl.</t>
  </si>
  <si>
    <t>Inspektor Nadzoru Inwestorskiego:</t>
  </si>
  <si>
    <t xml:space="preserve">Inspektor nadzoru </t>
  </si>
  <si>
    <t>Nr …………..</t>
  </si>
  <si>
    <t>przy udziale przedstawicieli:</t>
  </si>
  <si>
    <t>Pan(i)</t>
  </si>
  <si>
    <t xml:space="preserve">Innych członków: </t>
  </si>
  <si>
    <t xml:space="preserve">Komisja stwierdza co następuje:  </t>
  </si>
  <si>
    <t>1. Na podstawie niniejszego protokołu stwierdzono zaawansowanie następujących rodzajów robót:</t>
  </si>
  <si>
    <t>Jakość wykonanych robót</t>
  </si>
  <si>
    <t>Nr</t>
  </si>
  <si>
    <t>Nazwa rodzajów robót lub asortymentów</t>
  </si>
  <si>
    <t xml:space="preserve">  Uwagi i zastrzeżenia stron</t>
  </si>
  <si>
    <t xml:space="preserve">               [zł]</t>
  </si>
  <si>
    <t>dobra</t>
  </si>
  <si>
    <t>Zamawiającego:</t>
  </si>
  <si>
    <t>Wykonawcy:</t>
  </si>
  <si>
    <t>Inspektora Nadzoru Inwestorskiego:</t>
  </si>
  <si>
    <t xml:space="preserve">Wykonanie prac budowlanych zgodnie z zakresem umowy </t>
  </si>
  <si>
    <t>Zestawienie wartości robót wykonanych od początku budowy</t>
  </si>
  <si>
    <t>2. Roboty ujęte wyżej w kolumnach 1-4  wykonane na podstawie umowy i projektu budowlanego</t>
  </si>
  <si>
    <t>3. Ogólny stan i wartość robót wykonanych na dzień sporządzenia protokołu określa protokół częściowego odbioru robót oraz zestawienie wartości robót wykonanych od początku budowy</t>
  </si>
  <si>
    <t>Mateusz Mikołajczyk</t>
  </si>
  <si>
    <t xml:space="preserve">WYKONAWCA: </t>
  </si>
  <si>
    <r>
      <rPr>
        <b/>
        <sz val="11"/>
        <rFont val="Calibri"/>
        <family val="2"/>
        <charset val="238"/>
        <scheme val="minor"/>
      </rPr>
      <t>Balticon Spółka Akcyjna</t>
    </r>
    <r>
      <rPr>
        <sz val="11"/>
        <rFont val="Calibri"/>
        <family val="2"/>
        <charset val="238"/>
        <scheme val="minor"/>
      </rPr>
      <t xml:space="preserve">
ul. Tadeusza Wendy 15, 81-341 Gdynia</t>
    </r>
  </si>
  <si>
    <t xml:space="preserve">
</t>
  </si>
  <si>
    <t>za okres …</t>
  </si>
  <si>
    <t>PROTOKÓŁ CZĘŚCIOWEGO ODBIORU ROBÓT NR …</t>
  </si>
  <si>
    <t>Wartość wykonanych robót narastająco [netto]</t>
  </si>
  <si>
    <t>- mechaniczne przygotowanie podłoża</t>
  </si>
  <si>
    <t>Podbudowa z betonu wałowanego</t>
  </si>
  <si>
    <t>1.3.1.1</t>
  </si>
  <si>
    <t>1.3.2.1</t>
  </si>
  <si>
    <t>1.3.2.2</t>
  </si>
  <si>
    <t>1.4.1.1</t>
  </si>
  <si>
    <t>3.1.3</t>
  </si>
  <si>
    <t>Niniejszy, podpisany protokół stanowi podstawę fakturowania robót i potwierdza finansowe zaawansowanie. Do rozliczenia całości robót zgodnie z umową konieczne jest podpisanie Protokołu częściowego lub końcowego odbioru robót.</t>
  </si>
  <si>
    <t xml:space="preserve">Uwagi: </t>
  </si>
  <si>
    <t>Nr umowy:</t>
  </si>
  <si>
    <t xml:space="preserve">Sporządzony dnia: </t>
  </si>
  <si>
    <t xml:space="preserve">   PROTOKÓŁ FINANSOWY ODBIORU ROBÓT</t>
  </si>
  <si>
    <t xml:space="preserve">„Budowa placu manewrowo-składowego dla pełnych kontenerów oraz niezbędnej infrastruktury technicznej” </t>
  </si>
  <si>
    <t>2.2</t>
  </si>
  <si>
    <t>ha</t>
  </si>
  <si>
    <t>Zdjęcie warstwy istniejącego gruntu gr. 30 cm do wywiezienia na odl. 10 km</t>
  </si>
  <si>
    <t>Rozbiórki elementów dróg</t>
  </si>
  <si>
    <t>1.1.3.1</t>
  </si>
  <si>
    <t>- rozbiórka istniejacej nawierzchni z żelbetowych płyt drogowych</t>
  </si>
  <si>
    <t>1.2.1.1</t>
  </si>
  <si>
    <t>- z gruntu z zakupu z transportem</t>
  </si>
  <si>
    <t>Wzmocnienie podłoża gruntowego metodą ubijania z wymianą dynamiczną</t>
  </si>
  <si>
    <t>Wzmocnienie geokratą przestrzenną słabego podłoża gr. 12 cm</t>
  </si>
  <si>
    <t>Profilowanie i zagęszczanie podłoża</t>
  </si>
  <si>
    <t>Podbudowa z betonu wałowanego - o gr. 20cm C 30/37</t>
  </si>
  <si>
    <t>Podbudowa z betonu wałowanego - o gr. 36cm C 30/37</t>
  </si>
  <si>
    <t>Podłoże ulepszone z mieszanki kruszywa niezwiązanego</t>
  </si>
  <si>
    <t>- zasyp piaskowy gr. 5cm wypełnionej geokraty</t>
  </si>
  <si>
    <t>1.3.3.2</t>
  </si>
  <si>
    <t>- zasyp z kruszywa C50/30 0/16 gr. 5cm</t>
  </si>
  <si>
    <t>- szara fazowana typu "behaton" - gr. 10cm na podsypce cem.-piask. 4 cm</t>
  </si>
  <si>
    <t>Pobocze utwardzone kruszywem łamanym gr. 20cm</t>
  </si>
  <si>
    <t>1.5.2</t>
  </si>
  <si>
    <t>Humusowanie gr. 10 cm z obsianiem mieszanką traw</t>
  </si>
  <si>
    <t>1.5.3</t>
  </si>
  <si>
    <t>Nawierzchnia z prefabrykowanych żelbetowych pełnych płyt wielkowymiarowych - regulacja wysokości, płyty z rozbiórki</t>
  </si>
  <si>
    <t>2.1.1.</t>
  </si>
  <si>
    <t>D1 – D3</t>
  </si>
  <si>
    <t>2.1.1.1.</t>
  </si>
  <si>
    <t xml:space="preserve">wykop liniowy </t>
  </si>
  <si>
    <t xml:space="preserve">m3 </t>
  </si>
  <si>
    <t xml:space="preserve">podsypka + obsypka </t>
  </si>
  <si>
    <t xml:space="preserve">zasyp wykopu </t>
  </si>
  <si>
    <t xml:space="preserve">wywóz nadmiaru ziemi </t>
  </si>
  <si>
    <t>2.1.1.2.</t>
  </si>
  <si>
    <t>Roboty instalacyjne</t>
  </si>
  <si>
    <t xml:space="preserve">montaż rurociągu ɸ400PCV  </t>
  </si>
  <si>
    <t>mb</t>
  </si>
  <si>
    <t xml:space="preserve">tuleja dla ɸ400PCV  </t>
  </si>
  <si>
    <t xml:space="preserve">otworowanie dla ɸ400PCV  </t>
  </si>
  <si>
    <t xml:space="preserve">studnia betonowa ɸ1200 z kratą kpl. H=1,0m  </t>
  </si>
  <si>
    <t xml:space="preserve">badanie szczelności </t>
  </si>
  <si>
    <t>2.1.2.</t>
  </si>
  <si>
    <t>D3 – D4 – Distn.</t>
  </si>
  <si>
    <t>2.1.2.1.</t>
  </si>
  <si>
    <t xml:space="preserve">deskowanie ścian wykopów wraz z rozbiórką </t>
  </si>
  <si>
    <t xml:space="preserve">m2 </t>
  </si>
  <si>
    <t>2.1.2.2.</t>
  </si>
  <si>
    <t xml:space="preserve">montaż studni D4  z włazem typu ciężkiego </t>
  </si>
  <si>
    <t xml:space="preserve">tuleje dla ɸ400PCV wraz z otworowaniem </t>
  </si>
  <si>
    <t xml:space="preserve">ułożenie taśmy ostrzegawczej </t>
  </si>
  <si>
    <t>2.1.3.</t>
  </si>
  <si>
    <t>D4 – wylotu</t>
  </si>
  <si>
    <t>2.1.3.1.</t>
  </si>
  <si>
    <t>Roboty drogowe</t>
  </si>
  <si>
    <t xml:space="preserve">rozebranie wraz z ponownym ułożeniem kostki brukowej  </t>
  </si>
  <si>
    <t>2.1.3.2.</t>
  </si>
  <si>
    <t>2.1.3.3.</t>
  </si>
  <si>
    <t xml:space="preserve">przewiert sterowany ɸ400PE  </t>
  </si>
  <si>
    <t>montaż separatora wirowego z otworami dla ɸ400 PCV EOW-1 40/400</t>
  </si>
  <si>
    <t>montaż ɸ400 PCV</t>
  </si>
  <si>
    <t>montaż wylotu żelbet. dla ɸ400 PCV</t>
  </si>
  <si>
    <t>2.2.</t>
  </si>
  <si>
    <t>Przyłącze wodociągowe</t>
  </si>
  <si>
    <t>2.2.1.</t>
  </si>
  <si>
    <t>podsypka + obsypka gunt rodzimy pisaek</t>
  </si>
  <si>
    <t>2.2.2.</t>
  </si>
  <si>
    <t xml:space="preserve">wcinka do istn. wodociągu na docelowej rzędnej 1,7m poniżej projektowanego terenu placu ( istn. odcinek pionowy) </t>
  </si>
  <si>
    <t xml:space="preserve">montaż zasuwy wodociągowej DN-40 żel.koł. ( 1 w tym 1 do odwodnienia z króćcem 0,5m zabezpieczonym siatką </t>
  </si>
  <si>
    <t xml:space="preserve">demontaż istn. skrzynki wodociągowej </t>
  </si>
  <si>
    <t xml:space="preserve">montaż rurociągu   ɸ50PE </t>
  </si>
  <si>
    <t>płukanie sieci wodociągowej</t>
  </si>
  <si>
    <t>próba ciśnieniowa sieci wodociągowej</t>
  </si>
  <si>
    <t>zaślepienie wylotu w skrzynce uliznej</t>
  </si>
  <si>
    <t xml:space="preserve">montaż skrzynki ulicznej </t>
  </si>
  <si>
    <t>Montaż rur osłonowych RHDPEp 110 / SRS 110</t>
  </si>
  <si>
    <t>Montaż rur osłonowych dwudzielnych A-160 PS</t>
  </si>
  <si>
    <t>3.1.4</t>
  </si>
  <si>
    <t>Montaż linii kablowej YKXS 5x16mm2</t>
  </si>
  <si>
    <t>3.1.5</t>
  </si>
  <si>
    <t>Montaż linii kablowej YKXS 5x35mm2</t>
  </si>
  <si>
    <t>3.1.6</t>
  </si>
  <si>
    <t>Montaż linii kablowej YKXS 5x120mm2</t>
  </si>
  <si>
    <t>3.1.7</t>
  </si>
  <si>
    <t>Montaż złącza kablowego KRSN-00/4R-NH2/F</t>
  </si>
  <si>
    <t>3.1.8</t>
  </si>
  <si>
    <t>Montaż złącza kablowego KRSN-00/2R-NH2/F</t>
  </si>
  <si>
    <t>3.2.2</t>
  </si>
  <si>
    <t>Budowa słupa wys. 8m z fundamentem i oprawą LED</t>
  </si>
  <si>
    <t>3.2.3</t>
  </si>
  <si>
    <t>Montaż linii kablowej YAKXS 5x10mm2</t>
  </si>
  <si>
    <t>3.2.4</t>
  </si>
  <si>
    <t>Montaż linii kablowej YKXS 3x2,5mm2</t>
  </si>
  <si>
    <t>3.2.5</t>
  </si>
  <si>
    <t>3.2.6</t>
  </si>
  <si>
    <t>Montaż szafki oświetleniowej 3f na fundamencie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</si>
</sst>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#"/>
    <numFmt numFmtId="166" formatCode="#,##0.000"/>
  </numFmts>
  <fonts count="3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PL Times New Roman"/>
      <charset val="238"/>
    </font>
    <font>
      <sz val="10"/>
      <color rgb="FF000000"/>
      <name val="PL Times New Roman"/>
      <charset val="238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6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4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i/>
      <u/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i/>
      <sz val="10"/>
      <color theme="1"/>
      <name val="Century Gothic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5" tint="0.79998168889431442"/>
        <bgColor indexed="31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44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0" fontId="18" fillId="0" borderId="0" applyBorder="0" applyProtection="0"/>
    <xf numFmtId="0" fontId="33" fillId="0" borderId="0"/>
    <xf numFmtId="0" fontId="34" fillId="0" borderId="0"/>
  </cellStyleXfs>
  <cellXfs count="337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4" fontId="0" fillId="0" borderId="0" xfId="0" applyNumberFormat="1"/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3" fontId="16" fillId="6" borderId="25" xfId="6" applyNumberFormat="1" applyFont="1" applyFill="1" applyBorder="1" applyAlignment="1">
      <alignment horizontal="center" vertical="center" wrapText="1"/>
    </xf>
    <xf numFmtId="43" fontId="3" fillId="4" borderId="2" xfId="4" applyFont="1" applyFill="1" applyBorder="1" applyAlignment="1">
      <alignment horizontal="center" vertical="center" wrapText="1"/>
    </xf>
    <xf numFmtId="43" fontId="4" fillId="0" borderId="0" xfId="4" applyFont="1" applyAlignment="1">
      <alignment horizontal="center" vertical="center"/>
    </xf>
    <xf numFmtId="43" fontId="14" fillId="7" borderId="25" xfId="4" applyFont="1" applyFill="1" applyBorder="1" applyAlignment="1">
      <alignment horizontal="center" vertical="center" wrapText="1"/>
    </xf>
    <xf numFmtId="9" fontId="14" fillId="7" borderId="25" xfId="5" applyFont="1" applyFill="1" applyBorder="1" applyAlignment="1">
      <alignment horizontal="center" vertical="center" wrapText="1"/>
    </xf>
    <xf numFmtId="43" fontId="15" fillId="8" borderId="25" xfId="4" applyFont="1" applyFill="1" applyBorder="1" applyAlignment="1">
      <alignment horizontal="center" vertical="center" wrapText="1"/>
    </xf>
    <xf numFmtId="43" fontId="0" fillId="0" borderId="0" xfId="4" applyFont="1" applyAlignment="1">
      <alignment horizontal="center" vertical="center"/>
    </xf>
    <xf numFmtId="9" fontId="14" fillId="9" borderId="25" xfId="5" applyFont="1" applyFill="1" applyBorder="1" applyAlignment="1">
      <alignment horizontal="center" vertical="center" wrapText="1"/>
    </xf>
    <xf numFmtId="43" fontId="15" fillId="13" borderId="25" xfId="4" applyFont="1" applyFill="1" applyBorder="1" applyAlignment="1">
      <alignment horizontal="center" vertical="center" wrapText="1"/>
    </xf>
    <xf numFmtId="9" fontId="14" fillId="14" borderId="25" xfId="5" applyFont="1" applyFill="1" applyBorder="1" applyAlignment="1">
      <alignment horizontal="center" vertical="center" wrapText="1"/>
    </xf>
    <xf numFmtId="43" fontId="16" fillId="5" borderId="25" xfId="4" applyFont="1" applyFill="1" applyBorder="1" applyAlignment="1">
      <alignment horizontal="center" vertical="center" wrapText="1"/>
    </xf>
    <xf numFmtId="43" fontId="16" fillId="13" borderId="25" xfId="4" applyFont="1" applyFill="1" applyBorder="1" applyAlignment="1">
      <alignment horizontal="center" vertical="center" wrapText="1"/>
    </xf>
    <xf numFmtId="43" fontId="15" fillId="5" borderId="25" xfId="4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44" fontId="10" fillId="2" borderId="33" xfId="0" applyNumberFormat="1" applyFont="1" applyFill="1" applyBorder="1" applyAlignment="1">
      <alignment horizontal="center" vertical="center"/>
    </xf>
    <xf numFmtId="44" fontId="10" fillId="5" borderId="33" xfId="0" applyNumberFormat="1" applyFont="1" applyFill="1" applyBorder="1" applyAlignment="1">
      <alignment horizontal="center" vertical="center"/>
    </xf>
    <xf numFmtId="44" fontId="10" fillId="5" borderId="23" xfId="0" applyNumberFormat="1" applyFont="1" applyFill="1" applyBorder="1" applyAlignment="1">
      <alignment horizontal="center" vertical="center"/>
    </xf>
    <xf numFmtId="44" fontId="10" fillId="2" borderId="29" xfId="0" applyNumberFormat="1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center" vertical="center"/>
    </xf>
    <xf numFmtId="44" fontId="10" fillId="5" borderId="29" xfId="0" applyNumberFormat="1" applyFont="1" applyFill="1" applyBorder="1" applyAlignment="1">
      <alignment horizontal="center" vertical="center"/>
    </xf>
    <xf numFmtId="10" fontId="10" fillId="5" borderId="18" xfId="0" applyNumberFormat="1" applyFont="1" applyFill="1" applyBorder="1" applyAlignment="1">
      <alignment horizontal="center" vertical="center"/>
    </xf>
    <xf numFmtId="44" fontId="10" fillId="5" borderId="22" xfId="0" applyNumberFormat="1" applyFont="1" applyFill="1" applyBorder="1" applyAlignment="1">
      <alignment horizontal="center" vertical="center"/>
    </xf>
    <xf numFmtId="10" fontId="10" fillId="5" borderId="24" xfId="0" applyNumberFormat="1" applyFont="1" applyFill="1" applyBorder="1" applyAlignment="1">
      <alignment horizontal="center" vertical="center"/>
    </xf>
    <xf numFmtId="44" fontId="9" fillId="2" borderId="29" xfId="0" applyNumberFormat="1" applyFont="1" applyFill="1" applyBorder="1" applyAlignment="1">
      <alignment horizontal="center" vertical="center"/>
    </xf>
    <xf numFmtId="44" fontId="9" fillId="5" borderId="29" xfId="0" applyNumberFormat="1" applyFont="1" applyFill="1" applyBorder="1" applyAlignment="1">
      <alignment horizontal="center" vertical="center"/>
    </xf>
    <xf numFmtId="44" fontId="9" fillId="5" borderId="22" xfId="0" applyNumberFormat="1" applyFont="1" applyFill="1" applyBorder="1" applyAlignment="1">
      <alignment horizontal="center" vertical="center"/>
    </xf>
    <xf numFmtId="44" fontId="9" fillId="2" borderId="33" xfId="0" applyNumberFormat="1" applyFont="1" applyFill="1" applyBorder="1" applyAlignment="1">
      <alignment horizontal="center" vertical="center"/>
    </xf>
    <xf numFmtId="44" fontId="9" fillId="5" borderId="33" xfId="0" applyNumberFormat="1" applyFont="1" applyFill="1" applyBorder="1" applyAlignment="1">
      <alignment horizontal="center" vertical="center"/>
    </xf>
    <xf numFmtId="44" fontId="9" fillId="5" borderId="23" xfId="0" applyNumberFormat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44" fontId="9" fillId="0" borderId="32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0" fontId="9" fillId="0" borderId="28" xfId="0" applyNumberFormat="1" applyFont="1" applyBorder="1" applyAlignment="1">
      <alignment horizontal="center" vertical="center"/>
    </xf>
    <xf numFmtId="44" fontId="10" fillId="0" borderId="33" xfId="2" applyFont="1" applyBorder="1" applyAlignment="1">
      <alignment horizontal="center" vertical="center"/>
    </xf>
    <xf numFmtId="44" fontId="10" fillId="0" borderId="29" xfId="2" applyFont="1" applyBorder="1" applyAlignment="1">
      <alignment horizontal="center" vertical="center"/>
    </xf>
    <xf numFmtId="10" fontId="10" fillId="0" borderId="18" xfId="0" applyNumberFormat="1" applyFont="1" applyBorder="1" applyAlignment="1">
      <alignment vertical="center"/>
    </xf>
    <xf numFmtId="44" fontId="9" fillId="0" borderId="34" xfId="2" applyFont="1" applyBorder="1" applyAlignment="1">
      <alignment horizontal="center" vertical="center"/>
    </xf>
    <xf numFmtId="44" fontId="9" fillId="0" borderId="15" xfId="2" applyFont="1" applyBorder="1" applyAlignment="1">
      <alignment horizontal="center" vertical="center"/>
    </xf>
    <xf numFmtId="10" fontId="9" fillId="0" borderId="17" xfId="0" applyNumberFormat="1" applyFont="1" applyBorder="1" applyAlignment="1">
      <alignment horizontal="center" vertical="center"/>
    </xf>
    <xf numFmtId="43" fontId="10" fillId="2" borderId="33" xfId="4" applyFont="1" applyFill="1" applyBorder="1" applyAlignment="1">
      <alignment horizontal="center" vertical="center"/>
    </xf>
    <xf numFmtId="43" fontId="10" fillId="5" borderId="33" xfId="4" applyFont="1" applyFill="1" applyBorder="1" applyAlignment="1">
      <alignment horizontal="center" vertical="center"/>
    </xf>
    <xf numFmtId="43" fontId="10" fillId="5" borderId="23" xfId="4" applyFont="1" applyFill="1" applyBorder="1" applyAlignment="1">
      <alignment horizontal="center" vertical="center"/>
    </xf>
    <xf numFmtId="43" fontId="9" fillId="0" borderId="32" xfId="4" applyFont="1" applyBorder="1" applyAlignment="1">
      <alignment horizontal="center" vertical="center"/>
    </xf>
    <xf numFmtId="43" fontId="10" fillId="0" borderId="33" xfId="4" applyFont="1" applyBorder="1" applyAlignment="1">
      <alignment horizontal="center" vertical="center"/>
    </xf>
    <xf numFmtId="43" fontId="9" fillId="0" borderId="34" xfId="4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3" fillId="4" borderId="2" xfId="4" applyNumberFormat="1" applyFont="1" applyFill="1" applyBorder="1" applyAlignment="1">
      <alignment horizontal="center" vertical="center" wrapText="1"/>
    </xf>
    <xf numFmtId="2" fontId="14" fillId="7" borderId="25" xfId="4" applyNumberFormat="1" applyFont="1" applyFill="1" applyBorder="1" applyAlignment="1">
      <alignment vertical="center" wrapText="1"/>
    </xf>
    <xf numFmtId="2" fontId="15" fillId="8" borderId="25" xfId="4" applyNumberFormat="1" applyFont="1" applyFill="1" applyBorder="1" applyAlignment="1">
      <alignment vertical="center" wrapText="1"/>
    </xf>
    <xf numFmtId="2" fontId="15" fillId="13" borderId="25" xfId="4" applyNumberFormat="1" applyFont="1" applyFill="1" applyBorder="1" applyAlignment="1">
      <alignment horizontal="right" vertical="center" wrapText="1"/>
    </xf>
    <xf numFmtId="2" fontId="15" fillId="15" borderId="25" xfId="4" applyNumberFormat="1" applyFont="1" applyFill="1" applyBorder="1" applyAlignment="1">
      <alignment vertical="center" wrapText="1"/>
    </xf>
    <xf numFmtId="2" fontId="16" fillId="5" borderId="25" xfId="4" applyNumberFormat="1" applyFont="1" applyFill="1" applyBorder="1" applyAlignment="1">
      <alignment horizontal="right" vertical="center" wrapText="1"/>
    </xf>
    <xf numFmtId="2" fontId="16" fillId="13" borderId="25" xfId="4" applyNumberFormat="1" applyFont="1" applyFill="1" applyBorder="1" applyAlignment="1">
      <alignment horizontal="right" vertical="center" wrapText="1"/>
    </xf>
    <xf numFmtId="2" fontId="15" fillId="5" borderId="25" xfId="4" applyNumberFormat="1" applyFont="1" applyFill="1" applyBorder="1" applyAlignment="1">
      <alignment horizontal="right" vertical="center" wrapText="1"/>
    </xf>
    <xf numFmtId="2" fontId="15" fillId="17" borderId="25" xfId="4" applyNumberFormat="1" applyFont="1" applyFill="1" applyBorder="1" applyAlignment="1">
      <alignment horizontal="right" vertical="center" wrapText="1"/>
    </xf>
    <xf numFmtId="2" fontId="14" fillId="18" borderId="25" xfId="4" applyNumberFormat="1" applyFont="1" applyFill="1" applyBorder="1" applyAlignment="1">
      <alignment vertical="center" wrapText="1"/>
    </xf>
    <xf numFmtId="2" fontId="15" fillId="16" borderId="25" xfId="4" applyNumberFormat="1" applyFont="1" applyFill="1" applyBorder="1" applyAlignment="1">
      <alignment horizontal="right" vertical="center" wrapText="1"/>
    </xf>
    <xf numFmtId="2" fontId="16" fillId="13" borderId="25" xfId="4" applyNumberFormat="1" applyFont="1" applyFill="1" applyBorder="1" applyAlignment="1">
      <alignment vertical="center" wrapText="1"/>
    </xf>
    <xf numFmtId="2" fontId="4" fillId="0" borderId="0" xfId="4" applyNumberFormat="1" applyFont="1" applyAlignment="1">
      <alignment horizontal="center" vertical="center"/>
    </xf>
    <xf numFmtId="2" fontId="16" fillId="13" borderId="35" xfId="4" applyNumberFormat="1" applyFont="1" applyFill="1" applyBorder="1" applyAlignment="1">
      <alignment vertical="center" wrapText="1"/>
    </xf>
    <xf numFmtId="43" fontId="16" fillId="13" borderId="35" xfId="4" applyFont="1" applyFill="1" applyBorder="1" applyAlignment="1">
      <alignment horizontal="center" vertical="center" wrapText="1"/>
    </xf>
    <xf numFmtId="43" fontId="15" fillId="13" borderId="35" xfId="4" applyFont="1" applyFill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/>
    </xf>
    <xf numFmtId="2" fontId="21" fillId="0" borderId="26" xfId="4" applyNumberFormat="1" applyFont="1" applyBorder="1" applyAlignment="1">
      <alignment horizontal="center" vertical="center"/>
    </xf>
    <xf numFmtId="0" fontId="23" fillId="0" borderId="0" xfId="0" applyFont="1"/>
    <xf numFmtId="0" fontId="26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8" fillId="0" borderId="0" xfId="0" applyFont="1"/>
    <xf numFmtId="0" fontId="26" fillId="0" borderId="0" xfId="0" applyFont="1" applyAlignment="1">
      <alignment vertical="center"/>
    </xf>
    <xf numFmtId="0" fontId="24" fillId="0" borderId="0" xfId="0" applyFont="1"/>
    <xf numFmtId="0" fontId="26" fillId="0" borderId="3" xfId="0" applyFont="1" applyBorder="1" applyAlignment="1">
      <alignment horizontal="center"/>
    </xf>
    <xf numFmtId="0" fontId="26" fillId="0" borderId="39" xfId="0" applyFont="1" applyBorder="1"/>
    <xf numFmtId="0" fontId="26" fillId="0" borderId="42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/>
    <xf numFmtId="0" fontId="26" fillId="0" borderId="4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2" xfId="0" applyFont="1" applyBorder="1"/>
    <xf numFmtId="0" fontId="26" fillId="0" borderId="26" xfId="0" applyFont="1" applyBorder="1"/>
    <xf numFmtId="0" fontId="26" fillId="0" borderId="41" xfId="0" applyFont="1" applyBorder="1"/>
    <xf numFmtId="0" fontId="26" fillId="0" borderId="30" xfId="0" applyFont="1" applyBorder="1"/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39" xfId="0" applyFont="1" applyBorder="1"/>
    <xf numFmtId="0" fontId="25" fillId="0" borderId="5" xfId="0" applyFont="1" applyBorder="1" applyAlignment="1">
      <alignment horizontal="center"/>
    </xf>
    <xf numFmtId="0" fontId="25" fillId="0" borderId="53" xfId="0" applyFont="1" applyBorder="1"/>
    <xf numFmtId="0" fontId="5" fillId="2" borderId="29" xfId="0" applyFont="1" applyFill="1" applyBorder="1" applyAlignment="1">
      <alignment horizontal="center" vertical="center"/>
    </xf>
    <xf numFmtId="16" fontId="5" fillId="5" borderId="29" xfId="0" quotePrefix="1" applyNumberFormat="1" applyFont="1" applyFill="1" applyBorder="1" applyAlignment="1">
      <alignment horizontal="center" vertical="center"/>
    </xf>
    <xf numFmtId="0" fontId="5" fillId="5" borderId="29" xfId="0" quotePrefix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2" xfId="0" quotePrefix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43" fontId="15" fillId="11" borderId="25" xfId="4" applyFont="1" applyFill="1" applyBorder="1" applyAlignment="1">
      <alignment horizontal="center" vertical="center" wrapText="1"/>
    </xf>
    <xf numFmtId="43" fontId="15" fillId="9" borderId="25" xfId="4" applyFont="1" applyFill="1" applyBorder="1" applyAlignment="1">
      <alignment horizontal="center" vertical="center" wrapText="1"/>
    </xf>
    <xf numFmtId="0" fontId="15" fillId="7" borderId="55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left" vertical="center" wrapText="1"/>
    </xf>
    <xf numFmtId="0" fontId="15" fillId="7" borderId="61" xfId="0" applyFont="1" applyFill="1" applyBorder="1" applyAlignment="1">
      <alignment horizontal="center" vertical="center" wrapText="1"/>
    </xf>
    <xf numFmtId="3" fontId="15" fillId="7" borderId="61" xfId="0" applyNumberFormat="1" applyFont="1" applyFill="1" applyBorder="1" applyAlignment="1">
      <alignment horizontal="center" vertical="center" wrapText="1"/>
    </xf>
    <xf numFmtId="0" fontId="15" fillId="7" borderId="61" xfId="0" applyFont="1" applyFill="1" applyBorder="1" applyAlignment="1">
      <alignment vertical="center" wrapText="1"/>
    </xf>
    <xf numFmtId="164" fontId="15" fillId="7" borderId="62" xfId="0" applyNumberFormat="1" applyFont="1" applyFill="1" applyBorder="1" applyAlignment="1">
      <alignment vertical="center" wrapText="1"/>
    </xf>
    <xf numFmtId="0" fontId="15" fillId="8" borderId="55" xfId="0" applyFont="1" applyFill="1" applyBorder="1" applyAlignment="1">
      <alignment horizontal="center" vertical="center" wrapText="1"/>
    </xf>
    <xf numFmtId="0" fontId="15" fillId="8" borderId="54" xfId="0" applyFont="1" applyFill="1" applyBorder="1" applyAlignment="1">
      <alignment horizontal="left" vertical="center" wrapText="1"/>
    </xf>
    <xf numFmtId="0" fontId="15" fillId="8" borderId="61" xfId="0" applyFont="1" applyFill="1" applyBorder="1" applyAlignment="1">
      <alignment horizontal="center" vertical="center" wrapText="1"/>
    </xf>
    <xf numFmtId="3" fontId="15" fillId="8" borderId="61" xfId="0" applyNumberFormat="1" applyFont="1" applyFill="1" applyBorder="1" applyAlignment="1">
      <alignment horizontal="center" vertical="center" wrapText="1"/>
    </xf>
    <xf numFmtId="0" fontId="15" fillId="8" borderId="61" xfId="0" applyFont="1" applyFill="1" applyBorder="1" applyAlignment="1">
      <alignment vertical="center" wrapText="1"/>
    </xf>
    <xf numFmtId="39" fontId="15" fillId="8" borderId="62" xfId="0" applyNumberFormat="1" applyFont="1" applyFill="1" applyBorder="1" applyAlignment="1">
      <alignment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10" borderId="54" xfId="0" applyFont="1" applyFill="1" applyBorder="1" applyAlignment="1">
      <alignment horizontal="left" vertical="center" wrapText="1"/>
    </xf>
    <xf numFmtId="0" fontId="16" fillId="0" borderId="61" xfId="0" applyFont="1" applyBorder="1" applyAlignment="1">
      <alignment horizontal="center" vertical="center" wrapText="1"/>
    </xf>
    <xf numFmtId="166" fontId="16" fillId="0" borderId="61" xfId="0" applyNumberFormat="1" applyFont="1" applyBorder="1" applyAlignment="1">
      <alignment horizontal="center" vertical="center" wrapText="1"/>
    </xf>
    <xf numFmtId="39" fontId="16" fillId="0" borderId="61" xfId="0" applyNumberFormat="1" applyFont="1" applyBorder="1" applyAlignment="1">
      <alignment horizontal="right" vertical="center" wrapText="1"/>
    </xf>
    <xf numFmtId="39" fontId="16" fillId="10" borderId="62" xfId="0" applyNumberFormat="1" applyFont="1" applyFill="1" applyBorder="1" applyAlignment="1">
      <alignment horizontal="right" vertical="center" wrapText="1"/>
    </xf>
    <xf numFmtId="0" fontId="16" fillId="0" borderId="55" xfId="0" quotePrefix="1" applyFont="1" applyBorder="1" applyAlignment="1">
      <alignment horizontal="center" vertical="center" wrapText="1"/>
    </xf>
    <xf numFmtId="3" fontId="16" fillId="0" borderId="63" xfId="0" applyNumberFormat="1" applyFont="1" applyBorder="1" applyAlignment="1">
      <alignment horizontal="center" vertical="center"/>
    </xf>
    <xf numFmtId="0" fontId="15" fillId="0" borderId="55" xfId="0" quotePrefix="1" applyFont="1" applyBorder="1" applyAlignment="1">
      <alignment horizontal="center" vertical="center" wrapText="1"/>
    </xf>
    <xf numFmtId="0" fontId="15" fillId="10" borderId="54" xfId="0" applyFont="1" applyFill="1" applyBorder="1" applyAlignment="1">
      <alignment horizontal="left" vertical="center" wrapText="1"/>
    </xf>
    <xf numFmtId="3" fontId="16" fillId="0" borderId="61" xfId="0" applyNumberFormat="1" applyFont="1" applyBorder="1" applyAlignment="1">
      <alignment horizontal="center" vertical="center" wrapText="1"/>
    </xf>
    <xf numFmtId="39" fontId="15" fillId="10" borderId="62" xfId="0" applyNumberFormat="1" applyFont="1" applyFill="1" applyBorder="1" applyAlignment="1">
      <alignment horizontal="right" vertical="center" wrapText="1"/>
    </xf>
    <xf numFmtId="49" fontId="16" fillId="0" borderId="63" xfId="0" applyNumberFormat="1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/>
    </xf>
    <xf numFmtId="39" fontId="16" fillId="0" borderId="62" xfId="0" applyNumberFormat="1" applyFont="1" applyBorder="1" applyAlignment="1">
      <alignment horizontal="right" vertical="center" wrapText="1"/>
    </xf>
    <xf numFmtId="0" fontId="15" fillId="0" borderId="54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8" borderId="0" xfId="0" applyFont="1" applyFill="1" applyAlignment="1">
      <alignment horizontal="left" vertical="center" wrapText="1"/>
    </xf>
    <xf numFmtId="39" fontId="15" fillId="0" borderId="62" xfId="0" applyNumberFormat="1" applyFont="1" applyBorder="1" applyAlignment="1">
      <alignment horizontal="right" vertical="center" wrapText="1"/>
    </xf>
    <xf numFmtId="0" fontId="16" fillId="0" borderId="54" xfId="0" quotePrefix="1" applyFont="1" applyBorder="1" applyAlignment="1">
      <alignment horizontal="left" vertical="center" wrapText="1"/>
    </xf>
    <xf numFmtId="0" fontId="15" fillId="0" borderId="64" xfId="0" quotePrefix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3" fontId="16" fillId="0" borderId="54" xfId="0" applyNumberFormat="1" applyFont="1" applyBorder="1" applyAlignment="1">
      <alignment horizontal="center" vertical="center" wrapText="1"/>
    </xf>
    <xf numFmtId="0" fontId="16" fillId="0" borderId="26" xfId="0" quotePrefix="1" applyFont="1" applyBorder="1" applyAlignment="1">
      <alignment horizontal="center" vertical="center" wrapText="1"/>
    </xf>
    <xf numFmtId="0" fontId="16" fillId="0" borderId="26" xfId="0" quotePrefix="1" applyFont="1" applyBorder="1" applyAlignment="1">
      <alignment horizontal="left" vertical="center" wrapText="1"/>
    </xf>
    <xf numFmtId="0" fontId="16" fillId="0" borderId="30" xfId="0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 wrapText="1"/>
    </xf>
    <xf numFmtId="0" fontId="16" fillId="0" borderId="56" xfId="0" quotePrefix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3" fontId="16" fillId="0" borderId="65" xfId="0" applyNumberFormat="1" applyFont="1" applyBorder="1" applyAlignment="1">
      <alignment horizontal="center" vertical="center"/>
    </xf>
    <xf numFmtId="0" fontId="15" fillId="9" borderId="55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>
      <alignment horizontal="left" vertical="center" wrapText="1"/>
    </xf>
    <xf numFmtId="0" fontId="15" fillId="9" borderId="61" xfId="0" applyFont="1" applyFill="1" applyBorder="1" applyAlignment="1">
      <alignment horizontal="center" vertical="center" wrapText="1"/>
    </xf>
    <xf numFmtId="3" fontId="15" fillId="9" borderId="61" xfId="0" applyNumberFormat="1" applyFont="1" applyFill="1" applyBorder="1" applyAlignment="1">
      <alignment horizontal="center" vertical="center" wrapText="1"/>
    </xf>
    <xf numFmtId="39" fontId="15" fillId="9" borderId="61" xfId="0" applyNumberFormat="1" applyFont="1" applyFill="1" applyBorder="1" applyAlignment="1">
      <alignment horizontal="right" vertical="center" wrapText="1"/>
    </xf>
    <xf numFmtId="39" fontId="15" fillId="9" borderId="62" xfId="0" applyNumberFormat="1" applyFont="1" applyFill="1" applyBorder="1" applyAlignment="1">
      <alignment horizontal="right" vertical="center" wrapText="1"/>
    </xf>
    <xf numFmtId="0" fontId="15" fillId="9" borderId="56" xfId="0" applyFont="1" applyFill="1" applyBorder="1" applyAlignment="1">
      <alignment horizontal="center" vertical="center" wrapText="1"/>
    </xf>
    <xf numFmtId="16" fontId="15" fillId="11" borderId="55" xfId="0" applyNumberFormat="1" applyFont="1" applyFill="1" applyBorder="1" applyAlignment="1">
      <alignment horizontal="center" vertical="center" wrapText="1"/>
    </xf>
    <xf numFmtId="0" fontId="15" fillId="11" borderId="25" xfId="6" applyFont="1" applyFill="1" applyBorder="1" applyAlignment="1">
      <alignment vertical="center" wrapText="1"/>
    </xf>
    <xf numFmtId="39" fontId="16" fillId="11" borderId="61" xfId="0" applyNumberFormat="1" applyFont="1" applyFill="1" applyBorder="1" applyAlignment="1">
      <alignment horizontal="right" vertical="center" wrapText="1"/>
    </xf>
    <xf numFmtId="39" fontId="15" fillId="11" borderId="62" xfId="0" applyNumberFormat="1" applyFont="1" applyFill="1" applyBorder="1" applyAlignment="1">
      <alignment horizontal="right" vertical="center" wrapText="1"/>
    </xf>
    <xf numFmtId="16" fontId="15" fillId="0" borderId="55" xfId="0" quotePrefix="1" applyNumberFormat="1" applyFont="1" applyBorder="1" applyAlignment="1">
      <alignment horizontal="center" vertical="center" wrapText="1"/>
    </xf>
    <xf numFmtId="0" fontId="15" fillId="0" borderId="25" xfId="6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6" fillId="0" borderId="63" xfId="0" applyFont="1" applyBorder="1" applyAlignment="1">
      <alignment horizontal="center" vertical="center" wrapText="1"/>
    </xf>
    <xf numFmtId="39" fontId="16" fillId="10" borderId="61" xfId="0" applyNumberFormat="1" applyFont="1" applyFill="1" applyBorder="1" applyAlignment="1">
      <alignment horizontal="right" vertical="center" wrapText="1"/>
    </xf>
    <xf numFmtId="0" fontId="16" fillId="10" borderId="55" xfId="0" quotePrefix="1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vertical="center" wrapText="1"/>
    </xf>
    <xf numFmtId="2" fontId="15" fillId="7" borderId="62" xfId="0" applyNumberFormat="1" applyFont="1" applyFill="1" applyBorder="1" applyAlignment="1">
      <alignment vertical="center" wrapText="1"/>
    </xf>
    <xf numFmtId="16" fontId="15" fillId="8" borderId="55" xfId="0" quotePrefix="1" applyNumberFormat="1" applyFont="1" applyFill="1" applyBorder="1" applyAlignment="1">
      <alignment horizontal="center" vertical="center" wrapText="1"/>
    </xf>
    <xf numFmtId="14" fontId="16" fillId="0" borderId="55" xfId="0" quotePrefix="1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left" vertical="center" wrapText="1"/>
    </xf>
    <xf numFmtId="165" fontId="16" fillId="0" borderId="63" xfId="0" applyNumberFormat="1" applyFont="1" applyBorder="1" applyAlignment="1">
      <alignment horizontal="center" vertical="center" wrapText="1"/>
    </xf>
    <xf numFmtId="39" fontId="16" fillId="10" borderId="62" xfId="0" applyNumberFormat="1" applyFont="1" applyFill="1" applyBorder="1" applyAlignment="1">
      <alignment vertical="center" wrapText="1"/>
    </xf>
    <xf numFmtId="0" fontId="15" fillId="8" borderId="64" xfId="0" quotePrefix="1" applyFont="1" applyFill="1" applyBorder="1" applyAlignment="1">
      <alignment horizontal="center" vertical="center" wrapText="1"/>
    </xf>
    <xf numFmtId="0" fontId="15" fillId="8" borderId="66" xfId="0" applyFont="1" applyFill="1" applyBorder="1" applyAlignment="1">
      <alignment horizontal="center" vertical="center" wrapText="1"/>
    </xf>
    <xf numFmtId="0" fontId="16" fillId="10" borderId="26" xfId="0" quotePrefix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/>
    </xf>
    <xf numFmtId="39" fontId="16" fillId="0" borderId="26" xfId="0" applyNumberFormat="1" applyFont="1" applyBorder="1" applyAlignment="1">
      <alignment horizontal="right" vertical="center" wrapText="1"/>
    </xf>
    <xf numFmtId="39" fontId="16" fillId="10" borderId="67" xfId="0" applyNumberFormat="1" applyFont="1" applyFill="1" applyBorder="1" applyAlignment="1">
      <alignment vertical="center" wrapText="1"/>
    </xf>
    <xf numFmtId="0" fontId="16" fillId="10" borderId="68" xfId="0" quotePrefix="1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center" vertical="center"/>
    </xf>
    <xf numFmtId="165" fontId="16" fillId="0" borderId="69" xfId="0" applyNumberFormat="1" applyFont="1" applyBorder="1" applyAlignment="1">
      <alignment horizontal="center" vertical="center"/>
    </xf>
    <xf numFmtId="39" fontId="16" fillId="0" borderId="70" xfId="0" applyNumberFormat="1" applyFont="1" applyBorder="1" applyAlignment="1">
      <alignment horizontal="right" vertical="center" wrapText="1"/>
    </xf>
    <xf numFmtId="39" fontId="16" fillId="10" borderId="71" xfId="0" applyNumberFormat="1" applyFont="1" applyFill="1" applyBorder="1" applyAlignment="1">
      <alignment vertical="center" wrapText="1"/>
    </xf>
    <xf numFmtId="0" fontId="14" fillId="7" borderId="25" xfId="5" applyNumberFormat="1" applyFont="1" applyFill="1" applyBorder="1" applyAlignment="1">
      <alignment horizontal="center" vertical="center" wrapText="1"/>
    </xf>
    <xf numFmtId="0" fontId="14" fillId="9" borderId="25" xfId="5" applyNumberFormat="1" applyFont="1" applyFill="1" applyBorder="1" applyAlignment="1">
      <alignment horizontal="center" vertical="center" wrapText="1"/>
    </xf>
    <xf numFmtId="0" fontId="14" fillId="14" borderId="25" xfId="5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left"/>
    </xf>
    <xf numFmtId="0" fontId="26" fillId="0" borderId="57" xfId="0" applyFont="1" applyBorder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47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30" fillId="0" borderId="47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left" vertical="top" wrapText="1"/>
    </xf>
    <xf numFmtId="0" fontId="30" fillId="0" borderId="48" xfId="0" applyFont="1" applyBorder="1" applyAlignment="1">
      <alignment horizontal="left" vertical="top" wrapText="1"/>
    </xf>
    <xf numFmtId="0" fontId="30" fillId="0" borderId="50" xfId="0" applyFont="1" applyBorder="1" applyAlignment="1">
      <alignment horizontal="left" vertical="top" wrapText="1"/>
    </xf>
    <xf numFmtId="4" fontId="26" fillId="0" borderId="47" xfId="0" applyNumberFormat="1" applyFont="1" applyBorder="1" applyAlignment="1">
      <alignment horizontal="center"/>
    </xf>
    <xf numFmtId="4" fontId="26" fillId="0" borderId="50" xfId="0" applyNumberFormat="1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5" fillId="0" borderId="52" xfId="0" applyFont="1" applyBorder="1" applyAlignment="1">
      <alignment horizontal="left" vertical="top"/>
    </xf>
    <xf numFmtId="0" fontId="25" fillId="0" borderId="60" xfId="0" applyFont="1" applyBorder="1" applyAlignment="1">
      <alignment horizontal="left" vertical="top"/>
    </xf>
    <xf numFmtId="0" fontId="25" fillId="0" borderId="39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53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19" borderId="26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 wrapText="1"/>
    </xf>
    <xf numFmtId="0" fontId="19" fillId="12" borderId="31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28" xfId="1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10">
    <cellStyle name="Dziesiętny" xfId="4" builtinId="3"/>
    <cellStyle name="Excel Built-in Explanatory Text" xfId="7" xr:uid="{BD46E60A-7963-4D88-9A03-55DE8514528C}"/>
    <cellStyle name="Excel Built-in Normal" xfId="3" xr:uid="{00000000-0005-0000-0000-000000000000}"/>
    <cellStyle name="Normal 4" xfId="9" xr:uid="{89F64235-94D2-4102-885C-92CE232CA91B}"/>
    <cellStyle name="Normalny" xfId="0" builtinId="0"/>
    <cellStyle name="Normalny 2" xfId="1" xr:uid="{00000000-0005-0000-0000-000002000000}"/>
    <cellStyle name="Normalny 3" xfId="8" xr:uid="{C17A0F50-A596-4ABD-B7CF-9B78BFA1CF22}"/>
    <cellStyle name="Normalny_slepy-kosztorys" xfId="6" xr:uid="{B9B75684-6482-454C-BF04-6161A634FF63}"/>
    <cellStyle name="Procentowy" xfId="5" builtinId="5"/>
    <cellStyle name="Walutowy" xfId="2" builtinId="4"/>
  </cellStyles>
  <dxfs count="0"/>
  <tableStyles count="0" defaultTableStyle="TableStyleMedium2" defaultPivotStyle="PivotStyleLight16"/>
  <colors>
    <mruColors>
      <color rgb="FFFFFF99"/>
      <color rgb="FFF490E6"/>
      <color rgb="FFEA3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D9FB-A545-4849-AB52-19D263DE65B6}">
  <dimension ref="A1:J41"/>
  <sheetViews>
    <sheetView tabSelected="1" view="pageBreakPreview" topLeftCell="A9" zoomScaleNormal="100" zoomScaleSheetLayoutView="100" workbookViewId="0">
      <selection sqref="A1:J1"/>
    </sheetView>
  </sheetViews>
  <sheetFormatPr defaultColWidth="9.140625" defaultRowHeight="13.5"/>
  <cols>
    <col min="1" max="1" width="3.85546875" style="89" customWidth="1"/>
    <col min="2" max="4" width="9.140625" style="89"/>
    <col min="5" max="5" width="6.42578125" style="89" customWidth="1"/>
    <col min="6" max="6" width="7" style="89" customWidth="1"/>
    <col min="7" max="7" width="12.42578125" style="89" customWidth="1"/>
    <col min="8" max="8" width="12.28515625" style="89" customWidth="1"/>
    <col min="9" max="9" width="9.140625" style="89"/>
    <col min="10" max="10" width="25.42578125" style="89" customWidth="1"/>
    <col min="11" max="256" width="9.140625" style="89"/>
    <col min="257" max="257" width="3.85546875" style="89" customWidth="1"/>
    <col min="258" max="260" width="9.140625" style="89"/>
    <col min="261" max="261" width="6.42578125" style="89" customWidth="1"/>
    <col min="262" max="262" width="7" style="89" customWidth="1"/>
    <col min="263" max="263" width="12.42578125" style="89" customWidth="1"/>
    <col min="264" max="264" width="12.28515625" style="89" customWidth="1"/>
    <col min="265" max="265" width="9.140625" style="89"/>
    <col min="266" max="266" width="25.42578125" style="89" customWidth="1"/>
    <col min="267" max="512" width="9.140625" style="89"/>
    <col min="513" max="513" width="3.85546875" style="89" customWidth="1"/>
    <col min="514" max="516" width="9.140625" style="89"/>
    <col min="517" max="517" width="6.42578125" style="89" customWidth="1"/>
    <col min="518" max="518" width="7" style="89" customWidth="1"/>
    <col min="519" max="519" width="12.42578125" style="89" customWidth="1"/>
    <col min="520" max="520" width="12.28515625" style="89" customWidth="1"/>
    <col min="521" max="521" width="9.140625" style="89"/>
    <col min="522" max="522" width="25.42578125" style="89" customWidth="1"/>
    <col min="523" max="768" width="9.140625" style="89"/>
    <col min="769" max="769" width="3.85546875" style="89" customWidth="1"/>
    <col min="770" max="772" width="9.140625" style="89"/>
    <col min="773" max="773" width="6.42578125" style="89" customWidth="1"/>
    <col min="774" max="774" width="7" style="89" customWidth="1"/>
    <col min="775" max="775" width="12.42578125" style="89" customWidth="1"/>
    <col min="776" max="776" width="12.28515625" style="89" customWidth="1"/>
    <col min="777" max="777" width="9.140625" style="89"/>
    <col min="778" max="778" width="25.42578125" style="89" customWidth="1"/>
    <col min="779" max="1024" width="9.140625" style="89"/>
    <col min="1025" max="1025" width="3.85546875" style="89" customWidth="1"/>
    <col min="1026" max="1028" width="9.140625" style="89"/>
    <col min="1029" max="1029" width="6.42578125" style="89" customWidth="1"/>
    <col min="1030" max="1030" width="7" style="89" customWidth="1"/>
    <col min="1031" max="1031" width="12.42578125" style="89" customWidth="1"/>
    <col min="1032" max="1032" width="12.28515625" style="89" customWidth="1"/>
    <col min="1033" max="1033" width="9.140625" style="89"/>
    <col min="1034" max="1034" width="25.42578125" style="89" customWidth="1"/>
    <col min="1035" max="1280" width="9.140625" style="89"/>
    <col min="1281" max="1281" width="3.85546875" style="89" customWidth="1"/>
    <col min="1282" max="1284" width="9.140625" style="89"/>
    <col min="1285" max="1285" width="6.42578125" style="89" customWidth="1"/>
    <col min="1286" max="1286" width="7" style="89" customWidth="1"/>
    <col min="1287" max="1287" width="12.42578125" style="89" customWidth="1"/>
    <col min="1288" max="1288" width="12.28515625" style="89" customWidth="1"/>
    <col min="1289" max="1289" width="9.140625" style="89"/>
    <col min="1290" max="1290" width="25.42578125" style="89" customWidth="1"/>
    <col min="1291" max="1536" width="9.140625" style="89"/>
    <col min="1537" max="1537" width="3.85546875" style="89" customWidth="1"/>
    <col min="1538" max="1540" width="9.140625" style="89"/>
    <col min="1541" max="1541" width="6.42578125" style="89" customWidth="1"/>
    <col min="1542" max="1542" width="7" style="89" customWidth="1"/>
    <col min="1543" max="1543" width="12.42578125" style="89" customWidth="1"/>
    <col min="1544" max="1544" width="12.28515625" style="89" customWidth="1"/>
    <col min="1545" max="1545" width="9.140625" style="89"/>
    <col min="1546" max="1546" width="25.42578125" style="89" customWidth="1"/>
    <col min="1547" max="1792" width="9.140625" style="89"/>
    <col min="1793" max="1793" width="3.85546875" style="89" customWidth="1"/>
    <col min="1794" max="1796" width="9.140625" style="89"/>
    <col min="1797" max="1797" width="6.42578125" style="89" customWidth="1"/>
    <col min="1798" max="1798" width="7" style="89" customWidth="1"/>
    <col min="1799" max="1799" width="12.42578125" style="89" customWidth="1"/>
    <col min="1800" max="1800" width="12.28515625" style="89" customWidth="1"/>
    <col min="1801" max="1801" width="9.140625" style="89"/>
    <col min="1802" max="1802" width="25.42578125" style="89" customWidth="1"/>
    <col min="1803" max="2048" width="9.140625" style="89"/>
    <col min="2049" max="2049" width="3.85546875" style="89" customWidth="1"/>
    <col min="2050" max="2052" width="9.140625" style="89"/>
    <col min="2053" max="2053" width="6.42578125" style="89" customWidth="1"/>
    <col min="2054" max="2054" width="7" style="89" customWidth="1"/>
    <col min="2055" max="2055" width="12.42578125" style="89" customWidth="1"/>
    <col min="2056" max="2056" width="12.28515625" style="89" customWidth="1"/>
    <col min="2057" max="2057" width="9.140625" style="89"/>
    <col min="2058" max="2058" width="25.42578125" style="89" customWidth="1"/>
    <col min="2059" max="2304" width="9.140625" style="89"/>
    <col min="2305" max="2305" width="3.85546875" style="89" customWidth="1"/>
    <col min="2306" max="2308" width="9.140625" style="89"/>
    <col min="2309" max="2309" width="6.42578125" style="89" customWidth="1"/>
    <col min="2310" max="2310" width="7" style="89" customWidth="1"/>
    <col min="2311" max="2311" width="12.42578125" style="89" customWidth="1"/>
    <col min="2312" max="2312" width="12.28515625" style="89" customWidth="1"/>
    <col min="2313" max="2313" width="9.140625" style="89"/>
    <col min="2314" max="2314" width="25.42578125" style="89" customWidth="1"/>
    <col min="2315" max="2560" width="9.140625" style="89"/>
    <col min="2561" max="2561" width="3.85546875" style="89" customWidth="1"/>
    <col min="2562" max="2564" width="9.140625" style="89"/>
    <col min="2565" max="2565" width="6.42578125" style="89" customWidth="1"/>
    <col min="2566" max="2566" width="7" style="89" customWidth="1"/>
    <col min="2567" max="2567" width="12.42578125" style="89" customWidth="1"/>
    <col min="2568" max="2568" width="12.28515625" style="89" customWidth="1"/>
    <col min="2569" max="2569" width="9.140625" style="89"/>
    <col min="2570" max="2570" width="25.42578125" style="89" customWidth="1"/>
    <col min="2571" max="2816" width="9.140625" style="89"/>
    <col min="2817" max="2817" width="3.85546875" style="89" customWidth="1"/>
    <col min="2818" max="2820" width="9.140625" style="89"/>
    <col min="2821" max="2821" width="6.42578125" style="89" customWidth="1"/>
    <col min="2822" max="2822" width="7" style="89" customWidth="1"/>
    <col min="2823" max="2823" width="12.42578125" style="89" customWidth="1"/>
    <col min="2824" max="2824" width="12.28515625" style="89" customWidth="1"/>
    <col min="2825" max="2825" width="9.140625" style="89"/>
    <col min="2826" max="2826" width="25.42578125" style="89" customWidth="1"/>
    <col min="2827" max="3072" width="9.140625" style="89"/>
    <col min="3073" max="3073" width="3.85546875" style="89" customWidth="1"/>
    <col min="3074" max="3076" width="9.140625" style="89"/>
    <col min="3077" max="3077" width="6.42578125" style="89" customWidth="1"/>
    <col min="3078" max="3078" width="7" style="89" customWidth="1"/>
    <col min="3079" max="3079" width="12.42578125" style="89" customWidth="1"/>
    <col min="3080" max="3080" width="12.28515625" style="89" customWidth="1"/>
    <col min="3081" max="3081" width="9.140625" style="89"/>
    <col min="3082" max="3082" width="25.42578125" style="89" customWidth="1"/>
    <col min="3083" max="3328" width="9.140625" style="89"/>
    <col min="3329" max="3329" width="3.85546875" style="89" customWidth="1"/>
    <col min="3330" max="3332" width="9.140625" style="89"/>
    <col min="3333" max="3333" width="6.42578125" style="89" customWidth="1"/>
    <col min="3334" max="3334" width="7" style="89" customWidth="1"/>
    <col min="3335" max="3335" width="12.42578125" style="89" customWidth="1"/>
    <col min="3336" max="3336" width="12.28515625" style="89" customWidth="1"/>
    <col min="3337" max="3337" width="9.140625" style="89"/>
    <col min="3338" max="3338" width="25.42578125" style="89" customWidth="1"/>
    <col min="3339" max="3584" width="9.140625" style="89"/>
    <col min="3585" max="3585" width="3.85546875" style="89" customWidth="1"/>
    <col min="3586" max="3588" width="9.140625" style="89"/>
    <col min="3589" max="3589" width="6.42578125" style="89" customWidth="1"/>
    <col min="3590" max="3590" width="7" style="89" customWidth="1"/>
    <col min="3591" max="3591" width="12.42578125" style="89" customWidth="1"/>
    <col min="3592" max="3592" width="12.28515625" style="89" customWidth="1"/>
    <col min="3593" max="3593" width="9.140625" style="89"/>
    <col min="3594" max="3594" width="25.42578125" style="89" customWidth="1"/>
    <col min="3595" max="3840" width="9.140625" style="89"/>
    <col min="3841" max="3841" width="3.85546875" style="89" customWidth="1"/>
    <col min="3842" max="3844" width="9.140625" style="89"/>
    <col min="3845" max="3845" width="6.42578125" style="89" customWidth="1"/>
    <col min="3846" max="3846" width="7" style="89" customWidth="1"/>
    <col min="3847" max="3847" width="12.42578125" style="89" customWidth="1"/>
    <col min="3848" max="3848" width="12.28515625" style="89" customWidth="1"/>
    <col min="3849" max="3849" width="9.140625" style="89"/>
    <col min="3850" max="3850" width="25.42578125" style="89" customWidth="1"/>
    <col min="3851" max="4096" width="9.140625" style="89"/>
    <col min="4097" max="4097" width="3.85546875" style="89" customWidth="1"/>
    <col min="4098" max="4100" width="9.140625" style="89"/>
    <col min="4101" max="4101" width="6.42578125" style="89" customWidth="1"/>
    <col min="4102" max="4102" width="7" style="89" customWidth="1"/>
    <col min="4103" max="4103" width="12.42578125" style="89" customWidth="1"/>
    <col min="4104" max="4104" width="12.28515625" style="89" customWidth="1"/>
    <col min="4105" max="4105" width="9.140625" style="89"/>
    <col min="4106" max="4106" width="25.42578125" style="89" customWidth="1"/>
    <col min="4107" max="4352" width="9.140625" style="89"/>
    <col min="4353" max="4353" width="3.85546875" style="89" customWidth="1"/>
    <col min="4354" max="4356" width="9.140625" style="89"/>
    <col min="4357" max="4357" width="6.42578125" style="89" customWidth="1"/>
    <col min="4358" max="4358" width="7" style="89" customWidth="1"/>
    <col min="4359" max="4359" width="12.42578125" style="89" customWidth="1"/>
    <col min="4360" max="4360" width="12.28515625" style="89" customWidth="1"/>
    <col min="4361" max="4361" width="9.140625" style="89"/>
    <col min="4362" max="4362" width="25.42578125" style="89" customWidth="1"/>
    <col min="4363" max="4608" width="9.140625" style="89"/>
    <col min="4609" max="4609" width="3.85546875" style="89" customWidth="1"/>
    <col min="4610" max="4612" width="9.140625" style="89"/>
    <col min="4613" max="4613" width="6.42578125" style="89" customWidth="1"/>
    <col min="4614" max="4614" width="7" style="89" customWidth="1"/>
    <col min="4615" max="4615" width="12.42578125" style="89" customWidth="1"/>
    <col min="4616" max="4616" width="12.28515625" style="89" customWidth="1"/>
    <col min="4617" max="4617" width="9.140625" style="89"/>
    <col min="4618" max="4618" width="25.42578125" style="89" customWidth="1"/>
    <col min="4619" max="4864" width="9.140625" style="89"/>
    <col min="4865" max="4865" width="3.85546875" style="89" customWidth="1"/>
    <col min="4866" max="4868" width="9.140625" style="89"/>
    <col min="4869" max="4869" width="6.42578125" style="89" customWidth="1"/>
    <col min="4870" max="4870" width="7" style="89" customWidth="1"/>
    <col min="4871" max="4871" width="12.42578125" style="89" customWidth="1"/>
    <col min="4872" max="4872" width="12.28515625" style="89" customWidth="1"/>
    <col min="4873" max="4873" width="9.140625" style="89"/>
    <col min="4874" max="4874" width="25.42578125" style="89" customWidth="1"/>
    <col min="4875" max="5120" width="9.140625" style="89"/>
    <col min="5121" max="5121" width="3.85546875" style="89" customWidth="1"/>
    <col min="5122" max="5124" width="9.140625" style="89"/>
    <col min="5125" max="5125" width="6.42578125" style="89" customWidth="1"/>
    <col min="5126" max="5126" width="7" style="89" customWidth="1"/>
    <col min="5127" max="5127" width="12.42578125" style="89" customWidth="1"/>
    <col min="5128" max="5128" width="12.28515625" style="89" customWidth="1"/>
    <col min="5129" max="5129" width="9.140625" style="89"/>
    <col min="5130" max="5130" width="25.42578125" style="89" customWidth="1"/>
    <col min="5131" max="5376" width="9.140625" style="89"/>
    <col min="5377" max="5377" width="3.85546875" style="89" customWidth="1"/>
    <col min="5378" max="5380" width="9.140625" style="89"/>
    <col min="5381" max="5381" width="6.42578125" style="89" customWidth="1"/>
    <col min="5382" max="5382" width="7" style="89" customWidth="1"/>
    <col min="5383" max="5383" width="12.42578125" style="89" customWidth="1"/>
    <col min="5384" max="5384" width="12.28515625" style="89" customWidth="1"/>
    <col min="5385" max="5385" width="9.140625" style="89"/>
    <col min="5386" max="5386" width="25.42578125" style="89" customWidth="1"/>
    <col min="5387" max="5632" width="9.140625" style="89"/>
    <col min="5633" max="5633" width="3.85546875" style="89" customWidth="1"/>
    <col min="5634" max="5636" width="9.140625" style="89"/>
    <col min="5637" max="5637" width="6.42578125" style="89" customWidth="1"/>
    <col min="5638" max="5638" width="7" style="89" customWidth="1"/>
    <col min="5639" max="5639" width="12.42578125" style="89" customWidth="1"/>
    <col min="5640" max="5640" width="12.28515625" style="89" customWidth="1"/>
    <col min="5641" max="5641" width="9.140625" style="89"/>
    <col min="5642" max="5642" width="25.42578125" style="89" customWidth="1"/>
    <col min="5643" max="5888" width="9.140625" style="89"/>
    <col min="5889" max="5889" width="3.85546875" style="89" customWidth="1"/>
    <col min="5890" max="5892" width="9.140625" style="89"/>
    <col min="5893" max="5893" width="6.42578125" style="89" customWidth="1"/>
    <col min="5894" max="5894" width="7" style="89" customWidth="1"/>
    <col min="5895" max="5895" width="12.42578125" style="89" customWidth="1"/>
    <col min="5896" max="5896" width="12.28515625" style="89" customWidth="1"/>
    <col min="5897" max="5897" width="9.140625" style="89"/>
    <col min="5898" max="5898" width="25.42578125" style="89" customWidth="1"/>
    <col min="5899" max="6144" width="9.140625" style="89"/>
    <col min="6145" max="6145" width="3.85546875" style="89" customWidth="1"/>
    <col min="6146" max="6148" width="9.140625" style="89"/>
    <col min="6149" max="6149" width="6.42578125" style="89" customWidth="1"/>
    <col min="6150" max="6150" width="7" style="89" customWidth="1"/>
    <col min="6151" max="6151" width="12.42578125" style="89" customWidth="1"/>
    <col min="6152" max="6152" width="12.28515625" style="89" customWidth="1"/>
    <col min="6153" max="6153" width="9.140625" style="89"/>
    <col min="6154" max="6154" width="25.42578125" style="89" customWidth="1"/>
    <col min="6155" max="6400" width="9.140625" style="89"/>
    <col min="6401" max="6401" width="3.85546875" style="89" customWidth="1"/>
    <col min="6402" max="6404" width="9.140625" style="89"/>
    <col min="6405" max="6405" width="6.42578125" style="89" customWidth="1"/>
    <col min="6406" max="6406" width="7" style="89" customWidth="1"/>
    <col min="6407" max="6407" width="12.42578125" style="89" customWidth="1"/>
    <col min="6408" max="6408" width="12.28515625" style="89" customWidth="1"/>
    <col min="6409" max="6409" width="9.140625" style="89"/>
    <col min="6410" max="6410" width="25.42578125" style="89" customWidth="1"/>
    <col min="6411" max="6656" width="9.140625" style="89"/>
    <col min="6657" max="6657" width="3.85546875" style="89" customWidth="1"/>
    <col min="6658" max="6660" width="9.140625" style="89"/>
    <col min="6661" max="6661" width="6.42578125" style="89" customWidth="1"/>
    <col min="6662" max="6662" width="7" style="89" customWidth="1"/>
    <col min="6663" max="6663" width="12.42578125" style="89" customWidth="1"/>
    <col min="6664" max="6664" width="12.28515625" style="89" customWidth="1"/>
    <col min="6665" max="6665" width="9.140625" style="89"/>
    <col min="6666" max="6666" width="25.42578125" style="89" customWidth="1"/>
    <col min="6667" max="6912" width="9.140625" style="89"/>
    <col min="6913" max="6913" width="3.85546875" style="89" customWidth="1"/>
    <col min="6914" max="6916" width="9.140625" style="89"/>
    <col min="6917" max="6917" width="6.42578125" style="89" customWidth="1"/>
    <col min="6918" max="6918" width="7" style="89" customWidth="1"/>
    <col min="6919" max="6919" width="12.42578125" style="89" customWidth="1"/>
    <col min="6920" max="6920" width="12.28515625" style="89" customWidth="1"/>
    <col min="6921" max="6921" width="9.140625" style="89"/>
    <col min="6922" max="6922" width="25.42578125" style="89" customWidth="1"/>
    <col min="6923" max="7168" width="9.140625" style="89"/>
    <col min="7169" max="7169" width="3.85546875" style="89" customWidth="1"/>
    <col min="7170" max="7172" width="9.140625" style="89"/>
    <col min="7173" max="7173" width="6.42578125" style="89" customWidth="1"/>
    <col min="7174" max="7174" width="7" style="89" customWidth="1"/>
    <col min="7175" max="7175" width="12.42578125" style="89" customWidth="1"/>
    <col min="7176" max="7176" width="12.28515625" style="89" customWidth="1"/>
    <col min="7177" max="7177" width="9.140625" style="89"/>
    <col min="7178" max="7178" width="25.42578125" style="89" customWidth="1"/>
    <col min="7179" max="7424" width="9.140625" style="89"/>
    <col min="7425" max="7425" width="3.85546875" style="89" customWidth="1"/>
    <col min="7426" max="7428" width="9.140625" style="89"/>
    <col min="7429" max="7429" width="6.42578125" style="89" customWidth="1"/>
    <col min="7430" max="7430" width="7" style="89" customWidth="1"/>
    <col min="7431" max="7431" width="12.42578125" style="89" customWidth="1"/>
    <col min="7432" max="7432" width="12.28515625" style="89" customWidth="1"/>
    <col min="7433" max="7433" width="9.140625" style="89"/>
    <col min="7434" max="7434" width="25.42578125" style="89" customWidth="1"/>
    <col min="7435" max="7680" width="9.140625" style="89"/>
    <col min="7681" max="7681" width="3.85546875" style="89" customWidth="1"/>
    <col min="7682" max="7684" width="9.140625" style="89"/>
    <col min="7685" max="7685" width="6.42578125" style="89" customWidth="1"/>
    <col min="7686" max="7686" width="7" style="89" customWidth="1"/>
    <col min="7687" max="7687" width="12.42578125" style="89" customWidth="1"/>
    <col min="7688" max="7688" width="12.28515625" style="89" customWidth="1"/>
    <col min="7689" max="7689" width="9.140625" style="89"/>
    <col min="7690" max="7690" width="25.42578125" style="89" customWidth="1"/>
    <col min="7691" max="7936" width="9.140625" style="89"/>
    <col min="7937" max="7937" width="3.85546875" style="89" customWidth="1"/>
    <col min="7938" max="7940" width="9.140625" style="89"/>
    <col min="7941" max="7941" width="6.42578125" style="89" customWidth="1"/>
    <col min="7942" max="7942" width="7" style="89" customWidth="1"/>
    <col min="7943" max="7943" width="12.42578125" style="89" customWidth="1"/>
    <col min="7944" max="7944" width="12.28515625" style="89" customWidth="1"/>
    <col min="7945" max="7945" width="9.140625" style="89"/>
    <col min="7946" max="7946" width="25.42578125" style="89" customWidth="1"/>
    <col min="7947" max="8192" width="9.140625" style="89"/>
    <col min="8193" max="8193" width="3.85546875" style="89" customWidth="1"/>
    <col min="8194" max="8196" width="9.140625" style="89"/>
    <col min="8197" max="8197" width="6.42578125" style="89" customWidth="1"/>
    <col min="8198" max="8198" width="7" style="89" customWidth="1"/>
    <col min="8199" max="8199" width="12.42578125" style="89" customWidth="1"/>
    <col min="8200" max="8200" width="12.28515625" style="89" customWidth="1"/>
    <col min="8201" max="8201" width="9.140625" style="89"/>
    <col min="8202" max="8202" width="25.42578125" style="89" customWidth="1"/>
    <col min="8203" max="8448" width="9.140625" style="89"/>
    <col min="8449" max="8449" width="3.85546875" style="89" customWidth="1"/>
    <col min="8450" max="8452" width="9.140625" style="89"/>
    <col min="8453" max="8453" width="6.42578125" style="89" customWidth="1"/>
    <col min="8454" max="8454" width="7" style="89" customWidth="1"/>
    <col min="8455" max="8455" width="12.42578125" style="89" customWidth="1"/>
    <col min="8456" max="8456" width="12.28515625" style="89" customWidth="1"/>
    <col min="8457" max="8457" width="9.140625" style="89"/>
    <col min="8458" max="8458" width="25.42578125" style="89" customWidth="1"/>
    <col min="8459" max="8704" width="9.140625" style="89"/>
    <col min="8705" max="8705" width="3.85546875" style="89" customWidth="1"/>
    <col min="8706" max="8708" width="9.140625" style="89"/>
    <col min="8709" max="8709" width="6.42578125" style="89" customWidth="1"/>
    <col min="8710" max="8710" width="7" style="89" customWidth="1"/>
    <col min="8711" max="8711" width="12.42578125" style="89" customWidth="1"/>
    <col min="8712" max="8712" width="12.28515625" style="89" customWidth="1"/>
    <col min="8713" max="8713" width="9.140625" style="89"/>
    <col min="8714" max="8714" width="25.42578125" style="89" customWidth="1"/>
    <col min="8715" max="8960" width="9.140625" style="89"/>
    <col min="8961" max="8961" width="3.85546875" style="89" customWidth="1"/>
    <col min="8962" max="8964" width="9.140625" style="89"/>
    <col min="8965" max="8965" width="6.42578125" style="89" customWidth="1"/>
    <col min="8966" max="8966" width="7" style="89" customWidth="1"/>
    <col min="8967" max="8967" width="12.42578125" style="89" customWidth="1"/>
    <col min="8968" max="8968" width="12.28515625" style="89" customWidth="1"/>
    <col min="8969" max="8969" width="9.140625" style="89"/>
    <col min="8970" max="8970" width="25.42578125" style="89" customWidth="1"/>
    <col min="8971" max="9216" width="9.140625" style="89"/>
    <col min="9217" max="9217" width="3.85546875" style="89" customWidth="1"/>
    <col min="9218" max="9220" width="9.140625" style="89"/>
    <col min="9221" max="9221" width="6.42578125" style="89" customWidth="1"/>
    <col min="9222" max="9222" width="7" style="89" customWidth="1"/>
    <col min="9223" max="9223" width="12.42578125" style="89" customWidth="1"/>
    <col min="9224" max="9224" width="12.28515625" style="89" customWidth="1"/>
    <col min="9225" max="9225" width="9.140625" style="89"/>
    <col min="9226" max="9226" width="25.42578125" style="89" customWidth="1"/>
    <col min="9227" max="9472" width="9.140625" style="89"/>
    <col min="9473" max="9473" width="3.85546875" style="89" customWidth="1"/>
    <col min="9474" max="9476" width="9.140625" style="89"/>
    <col min="9477" max="9477" width="6.42578125" style="89" customWidth="1"/>
    <col min="9478" max="9478" width="7" style="89" customWidth="1"/>
    <col min="9479" max="9479" width="12.42578125" style="89" customWidth="1"/>
    <col min="9480" max="9480" width="12.28515625" style="89" customWidth="1"/>
    <col min="9481" max="9481" width="9.140625" style="89"/>
    <col min="9482" max="9482" width="25.42578125" style="89" customWidth="1"/>
    <col min="9483" max="9728" width="9.140625" style="89"/>
    <col min="9729" max="9729" width="3.85546875" style="89" customWidth="1"/>
    <col min="9730" max="9732" width="9.140625" style="89"/>
    <col min="9733" max="9733" width="6.42578125" style="89" customWidth="1"/>
    <col min="9734" max="9734" width="7" style="89" customWidth="1"/>
    <col min="9735" max="9735" width="12.42578125" style="89" customWidth="1"/>
    <col min="9736" max="9736" width="12.28515625" style="89" customWidth="1"/>
    <col min="9737" max="9737" width="9.140625" style="89"/>
    <col min="9738" max="9738" width="25.42578125" style="89" customWidth="1"/>
    <col min="9739" max="9984" width="9.140625" style="89"/>
    <col min="9985" max="9985" width="3.85546875" style="89" customWidth="1"/>
    <col min="9986" max="9988" width="9.140625" style="89"/>
    <col min="9989" max="9989" width="6.42578125" style="89" customWidth="1"/>
    <col min="9990" max="9990" width="7" style="89" customWidth="1"/>
    <col min="9991" max="9991" width="12.42578125" style="89" customWidth="1"/>
    <col min="9992" max="9992" width="12.28515625" style="89" customWidth="1"/>
    <col min="9993" max="9993" width="9.140625" style="89"/>
    <col min="9994" max="9994" width="25.42578125" style="89" customWidth="1"/>
    <col min="9995" max="10240" width="9.140625" style="89"/>
    <col min="10241" max="10241" width="3.85546875" style="89" customWidth="1"/>
    <col min="10242" max="10244" width="9.140625" style="89"/>
    <col min="10245" max="10245" width="6.42578125" style="89" customWidth="1"/>
    <col min="10246" max="10246" width="7" style="89" customWidth="1"/>
    <col min="10247" max="10247" width="12.42578125" style="89" customWidth="1"/>
    <col min="10248" max="10248" width="12.28515625" style="89" customWidth="1"/>
    <col min="10249" max="10249" width="9.140625" style="89"/>
    <col min="10250" max="10250" width="25.42578125" style="89" customWidth="1"/>
    <col min="10251" max="10496" width="9.140625" style="89"/>
    <col min="10497" max="10497" width="3.85546875" style="89" customWidth="1"/>
    <col min="10498" max="10500" width="9.140625" style="89"/>
    <col min="10501" max="10501" width="6.42578125" style="89" customWidth="1"/>
    <col min="10502" max="10502" width="7" style="89" customWidth="1"/>
    <col min="10503" max="10503" width="12.42578125" style="89" customWidth="1"/>
    <col min="10504" max="10504" width="12.28515625" style="89" customWidth="1"/>
    <col min="10505" max="10505" width="9.140625" style="89"/>
    <col min="10506" max="10506" width="25.42578125" style="89" customWidth="1"/>
    <col min="10507" max="10752" width="9.140625" style="89"/>
    <col min="10753" max="10753" width="3.85546875" style="89" customWidth="1"/>
    <col min="10754" max="10756" width="9.140625" style="89"/>
    <col min="10757" max="10757" width="6.42578125" style="89" customWidth="1"/>
    <col min="10758" max="10758" width="7" style="89" customWidth="1"/>
    <col min="10759" max="10759" width="12.42578125" style="89" customWidth="1"/>
    <col min="10760" max="10760" width="12.28515625" style="89" customWidth="1"/>
    <col min="10761" max="10761" width="9.140625" style="89"/>
    <col min="10762" max="10762" width="25.42578125" style="89" customWidth="1"/>
    <col min="10763" max="11008" width="9.140625" style="89"/>
    <col min="11009" max="11009" width="3.85546875" style="89" customWidth="1"/>
    <col min="11010" max="11012" width="9.140625" style="89"/>
    <col min="11013" max="11013" width="6.42578125" style="89" customWidth="1"/>
    <col min="11014" max="11014" width="7" style="89" customWidth="1"/>
    <col min="11015" max="11015" width="12.42578125" style="89" customWidth="1"/>
    <col min="11016" max="11016" width="12.28515625" style="89" customWidth="1"/>
    <col min="11017" max="11017" width="9.140625" style="89"/>
    <col min="11018" max="11018" width="25.42578125" style="89" customWidth="1"/>
    <col min="11019" max="11264" width="9.140625" style="89"/>
    <col min="11265" max="11265" width="3.85546875" style="89" customWidth="1"/>
    <col min="11266" max="11268" width="9.140625" style="89"/>
    <col min="11269" max="11269" width="6.42578125" style="89" customWidth="1"/>
    <col min="11270" max="11270" width="7" style="89" customWidth="1"/>
    <col min="11271" max="11271" width="12.42578125" style="89" customWidth="1"/>
    <col min="11272" max="11272" width="12.28515625" style="89" customWidth="1"/>
    <col min="11273" max="11273" width="9.140625" style="89"/>
    <col min="11274" max="11274" width="25.42578125" style="89" customWidth="1"/>
    <col min="11275" max="11520" width="9.140625" style="89"/>
    <col min="11521" max="11521" width="3.85546875" style="89" customWidth="1"/>
    <col min="11522" max="11524" width="9.140625" style="89"/>
    <col min="11525" max="11525" width="6.42578125" style="89" customWidth="1"/>
    <col min="11526" max="11526" width="7" style="89" customWidth="1"/>
    <col min="11527" max="11527" width="12.42578125" style="89" customWidth="1"/>
    <col min="11528" max="11528" width="12.28515625" style="89" customWidth="1"/>
    <col min="11529" max="11529" width="9.140625" style="89"/>
    <col min="11530" max="11530" width="25.42578125" style="89" customWidth="1"/>
    <col min="11531" max="11776" width="9.140625" style="89"/>
    <col min="11777" max="11777" width="3.85546875" style="89" customWidth="1"/>
    <col min="11778" max="11780" width="9.140625" style="89"/>
    <col min="11781" max="11781" width="6.42578125" style="89" customWidth="1"/>
    <col min="11782" max="11782" width="7" style="89" customWidth="1"/>
    <col min="11783" max="11783" width="12.42578125" style="89" customWidth="1"/>
    <col min="11784" max="11784" width="12.28515625" style="89" customWidth="1"/>
    <col min="11785" max="11785" width="9.140625" style="89"/>
    <col min="11786" max="11786" width="25.42578125" style="89" customWidth="1"/>
    <col min="11787" max="12032" width="9.140625" style="89"/>
    <col min="12033" max="12033" width="3.85546875" style="89" customWidth="1"/>
    <col min="12034" max="12036" width="9.140625" style="89"/>
    <col min="12037" max="12037" width="6.42578125" style="89" customWidth="1"/>
    <col min="12038" max="12038" width="7" style="89" customWidth="1"/>
    <col min="12039" max="12039" width="12.42578125" style="89" customWidth="1"/>
    <col min="12040" max="12040" width="12.28515625" style="89" customWidth="1"/>
    <col min="12041" max="12041" width="9.140625" style="89"/>
    <col min="12042" max="12042" width="25.42578125" style="89" customWidth="1"/>
    <col min="12043" max="12288" width="9.140625" style="89"/>
    <col min="12289" max="12289" width="3.85546875" style="89" customWidth="1"/>
    <col min="12290" max="12292" width="9.140625" style="89"/>
    <col min="12293" max="12293" width="6.42578125" style="89" customWidth="1"/>
    <col min="12294" max="12294" width="7" style="89" customWidth="1"/>
    <col min="12295" max="12295" width="12.42578125" style="89" customWidth="1"/>
    <col min="12296" max="12296" width="12.28515625" style="89" customWidth="1"/>
    <col min="12297" max="12297" width="9.140625" style="89"/>
    <col min="12298" max="12298" width="25.42578125" style="89" customWidth="1"/>
    <col min="12299" max="12544" width="9.140625" style="89"/>
    <col min="12545" max="12545" width="3.85546875" style="89" customWidth="1"/>
    <col min="12546" max="12548" width="9.140625" style="89"/>
    <col min="12549" max="12549" width="6.42578125" style="89" customWidth="1"/>
    <col min="12550" max="12550" width="7" style="89" customWidth="1"/>
    <col min="12551" max="12551" width="12.42578125" style="89" customWidth="1"/>
    <col min="12552" max="12552" width="12.28515625" style="89" customWidth="1"/>
    <col min="12553" max="12553" width="9.140625" style="89"/>
    <col min="12554" max="12554" width="25.42578125" style="89" customWidth="1"/>
    <col min="12555" max="12800" width="9.140625" style="89"/>
    <col min="12801" max="12801" width="3.85546875" style="89" customWidth="1"/>
    <col min="12802" max="12804" width="9.140625" style="89"/>
    <col min="12805" max="12805" width="6.42578125" style="89" customWidth="1"/>
    <col min="12806" max="12806" width="7" style="89" customWidth="1"/>
    <col min="12807" max="12807" width="12.42578125" style="89" customWidth="1"/>
    <col min="12808" max="12808" width="12.28515625" style="89" customWidth="1"/>
    <col min="12809" max="12809" width="9.140625" style="89"/>
    <col min="12810" max="12810" width="25.42578125" style="89" customWidth="1"/>
    <col min="12811" max="13056" width="9.140625" style="89"/>
    <col min="13057" max="13057" width="3.85546875" style="89" customWidth="1"/>
    <col min="13058" max="13060" width="9.140625" style="89"/>
    <col min="13061" max="13061" width="6.42578125" style="89" customWidth="1"/>
    <col min="13062" max="13062" width="7" style="89" customWidth="1"/>
    <col min="13063" max="13063" width="12.42578125" style="89" customWidth="1"/>
    <col min="13064" max="13064" width="12.28515625" style="89" customWidth="1"/>
    <col min="13065" max="13065" width="9.140625" style="89"/>
    <col min="13066" max="13066" width="25.42578125" style="89" customWidth="1"/>
    <col min="13067" max="13312" width="9.140625" style="89"/>
    <col min="13313" max="13313" width="3.85546875" style="89" customWidth="1"/>
    <col min="13314" max="13316" width="9.140625" style="89"/>
    <col min="13317" max="13317" width="6.42578125" style="89" customWidth="1"/>
    <col min="13318" max="13318" width="7" style="89" customWidth="1"/>
    <col min="13319" max="13319" width="12.42578125" style="89" customWidth="1"/>
    <col min="13320" max="13320" width="12.28515625" style="89" customWidth="1"/>
    <col min="13321" max="13321" width="9.140625" style="89"/>
    <col min="13322" max="13322" width="25.42578125" style="89" customWidth="1"/>
    <col min="13323" max="13568" width="9.140625" style="89"/>
    <col min="13569" max="13569" width="3.85546875" style="89" customWidth="1"/>
    <col min="13570" max="13572" width="9.140625" style="89"/>
    <col min="13573" max="13573" width="6.42578125" style="89" customWidth="1"/>
    <col min="13574" max="13574" width="7" style="89" customWidth="1"/>
    <col min="13575" max="13575" width="12.42578125" style="89" customWidth="1"/>
    <col min="13576" max="13576" width="12.28515625" style="89" customWidth="1"/>
    <col min="13577" max="13577" width="9.140625" style="89"/>
    <col min="13578" max="13578" width="25.42578125" style="89" customWidth="1"/>
    <col min="13579" max="13824" width="9.140625" style="89"/>
    <col min="13825" max="13825" width="3.85546875" style="89" customWidth="1"/>
    <col min="13826" max="13828" width="9.140625" style="89"/>
    <col min="13829" max="13829" width="6.42578125" style="89" customWidth="1"/>
    <col min="13830" max="13830" width="7" style="89" customWidth="1"/>
    <col min="13831" max="13831" width="12.42578125" style="89" customWidth="1"/>
    <col min="13832" max="13832" width="12.28515625" style="89" customWidth="1"/>
    <col min="13833" max="13833" width="9.140625" style="89"/>
    <col min="13834" max="13834" width="25.42578125" style="89" customWidth="1"/>
    <col min="13835" max="14080" width="9.140625" style="89"/>
    <col min="14081" max="14081" width="3.85546875" style="89" customWidth="1"/>
    <col min="14082" max="14084" width="9.140625" style="89"/>
    <col min="14085" max="14085" width="6.42578125" style="89" customWidth="1"/>
    <col min="14086" max="14086" width="7" style="89" customWidth="1"/>
    <col min="14087" max="14087" width="12.42578125" style="89" customWidth="1"/>
    <col min="14088" max="14088" width="12.28515625" style="89" customWidth="1"/>
    <col min="14089" max="14089" width="9.140625" style="89"/>
    <col min="14090" max="14090" width="25.42578125" style="89" customWidth="1"/>
    <col min="14091" max="14336" width="9.140625" style="89"/>
    <col min="14337" max="14337" width="3.85546875" style="89" customWidth="1"/>
    <col min="14338" max="14340" width="9.140625" style="89"/>
    <col min="14341" max="14341" width="6.42578125" style="89" customWidth="1"/>
    <col min="14342" max="14342" width="7" style="89" customWidth="1"/>
    <col min="14343" max="14343" width="12.42578125" style="89" customWidth="1"/>
    <col min="14344" max="14344" width="12.28515625" style="89" customWidth="1"/>
    <col min="14345" max="14345" width="9.140625" style="89"/>
    <col min="14346" max="14346" width="25.42578125" style="89" customWidth="1"/>
    <col min="14347" max="14592" width="9.140625" style="89"/>
    <col min="14593" max="14593" width="3.85546875" style="89" customWidth="1"/>
    <col min="14594" max="14596" width="9.140625" style="89"/>
    <col min="14597" max="14597" width="6.42578125" style="89" customWidth="1"/>
    <col min="14598" max="14598" width="7" style="89" customWidth="1"/>
    <col min="14599" max="14599" width="12.42578125" style="89" customWidth="1"/>
    <col min="14600" max="14600" width="12.28515625" style="89" customWidth="1"/>
    <col min="14601" max="14601" width="9.140625" style="89"/>
    <col min="14602" max="14602" width="25.42578125" style="89" customWidth="1"/>
    <col min="14603" max="14848" width="9.140625" style="89"/>
    <col min="14849" max="14849" width="3.85546875" style="89" customWidth="1"/>
    <col min="14850" max="14852" width="9.140625" style="89"/>
    <col min="14853" max="14853" width="6.42578125" style="89" customWidth="1"/>
    <col min="14854" max="14854" width="7" style="89" customWidth="1"/>
    <col min="14855" max="14855" width="12.42578125" style="89" customWidth="1"/>
    <col min="14856" max="14856" width="12.28515625" style="89" customWidth="1"/>
    <col min="14857" max="14857" width="9.140625" style="89"/>
    <col min="14858" max="14858" width="25.42578125" style="89" customWidth="1"/>
    <col min="14859" max="15104" width="9.140625" style="89"/>
    <col min="15105" max="15105" width="3.85546875" style="89" customWidth="1"/>
    <col min="15106" max="15108" width="9.140625" style="89"/>
    <col min="15109" max="15109" width="6.42578125" style="89" customWidth="1"/>
    <col min="15110" max="15110" width="7" style="89" customWidth="1"/>
    <col min="15111" max="15111" width="12.42578125" style="89" customWidth="1"/>
    <col min="15112" max="15112" width="12.28515625" style="89" customWidth="1"/>
    <col min="15113" max="15113" width="9.140625" style="89"/>
    <col min="15114" max="15114" width="25.42578125" style="89" customWidth="1"/>
    <col min="15115" max="15360" width="9.140625" style="89"/>
    <col min="15361" max="15361" width="3.85546875" style="89" customWidth="1"/>
    <col min="15362" max="15364" width="9.140625" style="89"/>
    <col min="15365" max="15365" width="6.42578125" style="89" customWidth="1"/>
    <col min="15366" max="15366" width="7" style="89" customWidth="1"/>
    <col min="15367" max="15367" width="12.42578125" style="89" customWidth="1"/>
    <col min="15368" max="15368" width="12.28515625" style="89" customWidth="1"/>
    <col min="15369" max="15369" width="9.140625" style="89"/>
    <col min="15370" max="15370" width="25.42578125" style="89" customWidth="1"/>
    <col min="15371" max="15616" width="9.140625" style="89"/>
    <col min="15617" max="15617" width="3.85546875" style="89" customWidth="1"/>
    <col min="15618" max="15620" width="9.140625" style="89"/>
    <col min="15621" max="15621" width="6.42578125" style="89" customWidth="1"/>
    <col min="15622" max="15622" width="7" style="89" customWidth="1"/>
    <col min="15623" max="15623" width="12.42578125" style="89" customWidth="1"/>
    <col min="15624" max="15624" width="12.28515625" style="89" customWidth="1"/>
    <col min="15625" max="15625" width="9.140625" style="89"/>
    <col min="15626" max="15626" width="25.42578125" style="89" customWidth="1"/>
    <col min="15627" max="15872" width="9.140625" style="89"/>
    <col min="15873" max="15873" width="3.85546875" style="89" customWidth="1"/>
    <col min="15874" max="15876" width="9.140625" style="89"/>
    <col min="15877" max="15877" width="6.42578125" style="89" customWidth="1"/>
    <col min="15878" max="15878" width="7" style="89" customWidth="1"/>
    <col min="15879" max="15879" width="12.42578125" style="89" customWidth="1"/>
    <col min="15880" max="15880" width="12.28515625" style="89" customWidth="1"/>
    <col min="15881" max="15881" width="9.140625" style="89"/>
    <col min="15882" max="15882" width="25.42578125" style="89" customWidth="1"/>
    <col min="15883" max="16128" width="9.140625" style="89"/>
    <col min="16129" max="16129" width="3.85546875" style="89" customWidth="1"/>
    <col min="16130" max="16132" width="9.140625" style="89"/>
    <col min="16133" max="16133" width="6.42578125" style="89" customWidth="1"/>
    <col min="16134" max="16134" width="7" style="89" customWidth="1"/>
    <col min="16135" max="16135" width="12.42578125" style="89" customWidth="1"/>
    <col min="16136" max="16136" width="12.28515625" style="89" customWidth="1"/>
    <col min="16137" max="16137" width="9.140625" style="89"/>
    <col min="16138" max="16138" width="25.42578125" style="89" customWidth="1"/>
    <col min="16139" max="16384" width="9.140625" style="89"/>
  </cols>
  <sheetData>
    <row r="1" spans="1:10" ht="55.5" customHeight="1">
      <c r="A1" s="206" t="s">
        <v>139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s="90" customFormat="1" ht="22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</row>
    <row r="3" spans="1:10" s="91" customFormat="1" ht="25.5" customHeight="1">
      <c r="A3" s="207" t="s">
        <v>121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s="91" customFormat="1" ht="24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</row>
    <row r="5" spans="1:10">
      <c r="A5" s="225"/>
      <c r="B5" s="225"/>
      <c r="C5" s="225"/>
      <c r="D5" s="225"/>
      <c r="E5" s="225"/>
      <c r="F5" s="225"/>
      <c r="G5" s="225"/>
      <c r="H5" s="225"/>
      <c r="I5" s="225"/>
      <c r="J5" s="225"/>
    </row>
    <row r="6" spans="1:10" s="92" customFormat="1" ht="18">
      <c r="A6" s="208" t="s">
        <v>138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0" ht="15.75" customHeight="1">
      <c r="A7" s="265" t="s">
        <v>101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>
      <c r="A8" s="265"/>
      <c r="B8" s="265"/>
      <c r="C8" s="265"/>
      <c r="D8" s="265"/>
      <c r="E8" s="265"/>
      <c r="F8" s="265"/>
      <c r="G8" s="265"/>
      <c r="H8" s="265"/>
      <c r="I8" s="265"/>
      <c r="J8" s="265"/>
    </row>
    <row r="9" spans="1:10" s="93" customFormat="1" ht="18" customHeight="1">
      <c r="A9" s="266" t="s">
        <v>137</v>
      </c>
      <c r="B9" s="266"/>
      <c r="C9" s="266"/>
      <c r="D9" s="266"/>
      <c r="E9" s="266"/>
      <c r="F9" s="266" t="s">
        <v>102</v>
      </c>
      <c r="G9" s="266"/>
      <c r="H9" s="266"/>
      <c r="I9" s="266"/>
      <c r="J9" s="266"/>
    </row>
    <row r="10" spans="1:10" s="93" customFormat="1" ht="18.75" customHeight="1">
      <c r="A10" s="266" t="s">
        <v>113</v>
      </c>
      <c r="B10" s="266"/>
      <c r="C10" s="266"/>
      <c r="D10" s="266"/>
      <c r="E10" s="266"/>
      <c r="F10" s="93" t="s">
        <v>103</v>
      </c>
      <c r="G10" s="223"/>
      <c r="H10" s="223"/>
      <c r="I10" s="223"/>
      <c r="J10" s="223"/>
    </row>
    <row r="11" spans="1:10" s="93" customFormat="1" ht="18.75" customHeight="1">
      <c r="A11" s="266" t="s">
        <v>114</v>
      </c>
      <c r="B11" s="266"/>
      <c r="C11" s="266"/>
      <c r="D11" s="266"/>
      <c r="E11" s="266"/>
      <c r="F11" s="93" t="s">
        <v>103</v>
      </c>
      <c r="G11" s="223"/>
      <c r="H11" s="223"/>
      <c r="I11" s="223"/>
      <c r="J11" s="223"/>
    </row>
    <row r="12" spans="1:10" s="93" customFormat="1" ht="18.75" customHeight="1">
      <c r="A12" s="266" t="s">
        <v>115</v>
      </c>
      <c r="B12" s="266"/>
      <c r="C12" s="266"/>
      <c r="D12" s="266"/>
      <c r="E12" s="266"/>
      <c r="F12" s="93" t="s">
        <v>103</v>
      </c>
      <c r="G12" s="223"/>
      <c r="H12" s="223"/>
      <c r="I12" s="223"/>
      <c r="J12" s="223"/>
    </row>
    <row r="13" spans="1:10" s="93" customFormat="1" ht="18" customHeight="1">
      <c r="A13" s="266" t="s">
        <v>104</v>
      </c>
      <c r="B13" s="266"/>
      <c r="C13" s="266"/>
      <c r="D13" s="266"/>
      <c r="E13" s="266"/>
      <c r="F13" s="93" t="s">
        <v>103</v>
      </c>
      <c r="G13" s="223"/>
      <c r="H13" s="223"/>
      <c r="I13" s="223"/>
      <c r="J13" s="223"/>
    </row>
    <row r="14" spans="1:10" s="93" customFormat="1" ht="19.5" customHeight="1">
      <c r="A14" s="93" t="s">
        <v>105</v>
      </c>
      <c r="E14" s="223"/>
      <c r="F14" s="223"/>
      <c r="G14" s="223"/>
      <c r="H14" s="223"/>
      <c r="I14" s="223"/>
      <c r="J14" s="223"/>
    </row>
    <row r="15" spans="1:10" s="94" customFormat="1" ht="15.75" customHeight="1">
      <c r="A15" s="267" t="s">
        <v>106</v>
      </c>
      <c r="B15" s="267"/>
      <c r="C15" s="267"/>
      <c r="D15" s="267"/>
      <c r="E15" s="267"/>
      <c r="F15" s="267"/>
      <c r="G15" s="267"/>
      <c r="H15" s="267"/>
      <c r="I15" s="267"/>
      <c r="J15" s="267"/>
    </row>
    <row r="16" spans="1:10" s="88" customFormat="1" ht="15" customHeight="1">
      <c r="A16" s="267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s="94" customFormat="1" ht="16.5" customHeight="1" thickBo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ht="12.75" customHeight="1">
      <c r="A18" s="238" t="s">
        <v>108</v>
      </c>
      <c r="B18" s="209" t="s">
        <v>109</v>
      </c>
      <c r="C18" s="218"/>
      <c r="D18" s="218"/>
      <c r="E18" s="210"/>
      <c r="F18" s="209" t="s">
        <v>126</v>
      </c>
      <c r="G18" s="210"/>
      <c r="H18" s="213" t="s">
        <v>107</v>
      </c>
      <c r="I18" s="232" t="s">
        <v>110</v>
      </c>
      <c r="J18" s="233"/>
    </row>
    <row r="19" spans="1:10" ht="27" customHeight="1">
      <c r="A19" s="239"/>
      <c r="B19" s="211"/>
      <c r="C19" s="219"/>
      <c r="D19" s="219"/>
      <c r="E19" s="212"/>
      <c r="F19" s="211"/>
      <c r="G19" s="212"/>
      <c r="H19" s="214"/>
      <c r="I19" s="234"/>
      <c r="J19" s="235"/>
    </row>
    <row r="20" spans="1:10" s="94" customFormat="1" ht="24.75" customHeight="1">
      <c r="A20" s="240"/>
      <c r="B20" s="220"/>
      <c r="C20" s="221"/>
      <c r="D20" s="221"/>
      <c r="E20" s="222"/>
      <c r="F20" s="216" t="s">
        <v>111</v>
      </c>
      <c r="G20" s="217"/>
      <c r="H20" s="215"/>
      <c r="I20" s="236"/>
      <c r="J20" s="237"/>
    </row>
    <row r="21" spans="1:10" ht="15" customHeight="1">
      <c r="A21" s="98">
        <v>1</v>
      </c>
      <c r="B21" s="226">
        <v>2</v>
      </c>
      <c r="C21" s="241"/>
      <c r="D21" s="241"/>
      <c r="E21" s="227"/>
      <c r="F21" s="226">
        <v>3</v>
      </c>
      <c r="G21" s="227"/>
      <c r="H21" s="100">
        <v>4</v>
      </c>
      <c r="I21" s="226">
        <v>5</v>
      </c>
      <c r="J21" s="242"/>
    </row>
    <row r="22" spans="1:10" s="90" customFormat="1" ht="31.9" customHeight="1">
      <c r="A22" s="119" t="s">
        <v>55</v>
      </c>
      <c r="B22" s="243" t="s">
        <v>116</v>
      </c>
      <c r="C22" s="244"/>
      <c r="D22" s="244"/>
      <c r="E22" s="245"/>
      <c r="F22" s="249">
        <f>PŚP!H25</f>
        <v>0</v>
      </c>
      <c r="G22" s="250"/>
      <c r="H22" s="101" t="s">
        <v>112</v>
      </c>
      <c r="I22" s="228" t="s">
        <v>134</v>
      </c>
      <c r="J22" s="229"/>
    </row>
    <row r="23" spans="1:10" s="90" customFormat="1" ht="14.25" customHeight="1">
      <c r="A23" s="98"/>
      <c r="B23" s="246"/>
      <c r="C23" s="247"/>
      <c r="D23" s="247"/>
      <c r="E23" s="248"/>
      <c r="F23" s="226"/>
      <c r="G23" s="227"/>
      <c r="H23" s="99"/>
      <c r="I23" s="211"/>
      <c r="J23" s="230"/>
    </row>
    <row r="24" spans="1:10" s="90" customFormat="1" ht="17.25">
      <c r="A24" s="95"/>
      <c r="B24" s="269" t="s">
        <v>136</v>
      </c>
      <c r="C24" s="270"/>
      <c r="D24" s="270"/>
      <c r="E24" s="271"/>
      <c r="F24" s="226"/>
      <c r="G24" s="227"/>
      <c r="H24" s="101"/>
      <c r="I24" s="211"/>
      <c r="J24" s="230"/>
    </row>
    <row r="25" spans="1:10" s="90" customFormat="1" ht="17.25">
      <c r="A25" s="98"/>
      <c r="B25" s="254"/>
      <c r="C25" s="255"/>
      <c r="D25" s="255"/>
      <c r="E25" s="256"/>
      <c r="F25" s="226"/>
      <c r="G25" s="227"/>
      <c r="H25" s="99"/>
      <c r="I25" s="211"/>
      <c r="J25" s="230"/>
    </row>
    <row r="26" spans="1:10" s="90" customFormat="1" ht="17.25">
      <c r="A26" s="95"/>
      <c r="B26" s="251"/>
      <c r="C26" s="252"/>
      <c r="D26" s="252"/>
      <c r="E26" s="253"/>
      <c r="F26" s="226"/>
      <c r="G26" s="227"/>
      <c r="H26" s="96"/>
      <c r="I26" s="211"/>
      <c r="J26" s="230"/>
    </row>
    <row r="27" spans="1:10" s="90" customFormat="1" ht="17.25">
      <c r="A27" s="102"/>
      <c r="B27" s="254"/>
      <c r="C27" s="255"/>
      <c r="D27" s="255"/>
      <c r="E27" s="256"/>
      <c r="F27" s="226"/>
      <c r="G27" s="227"/>
      <c r="H27" s="103"/>
      <c r="I27" s="211"/>
      <c r="J27" s="230"/>
    </row>
    <row r="28" spans="1:10" s="90" customFormat="1" ht="17.25">
      <c r="A28" s="98"/>
      <c r="B28" s="254"/>
      <c r="C28" s="255"/>
      <c r="D28" s="255"/>
      <c r="E28" s="256"/>
      <c r="F28" s="226"/>
      <c r="G28" s="227"/>
      <c r="H28" s="104"/>
      <c r="I28" s="211"/>
      <c r="J28" s="230"/>
    </row>
    <row r="29" spans="1:10" s="90" customFormat="1" ht="17.25">
      <c r="A29" s="95"/>
      <c r="B29" s="254"/>
      <c r="C29" s="255"/>
      <c r="D29" s="255"/>
      <c r="E29" s="256"/>
      <c r="F29" s="226"/>
      <c r="G29" s="227"/>
      <c r="H29" s="105"/>
      <c r="I29" s="211"/>
      <c r="J29" s="230"/>
    </row>
    <row r="30" spans="1:10" s="90" customFormat="1" ht="17.25">
      <c r="A30" s="98"/>
      <c r="B30" s="251"/>
      <c r="C30" s="252"/>
      <c r="D30" s="252"/>
      <c r="E30" s="253"/>
      <c r="F30" s="226"/>
      <c r="G30" s="227"/>
      <c r="H30" s="104"/>
      <c r="I30" s="211"/>
      <c r="J30" s="230"/>
    </row>
    <row r="31" spans="1:10" s="90" customFormat="1" ht="17.25">
      <c r="A31" s="97"/>
      <c r="B31" s="254"/>
      <c r="C31" s="255"/>
      <c r="D31" s="255"/>
      <c r="E31" s="256"/>
      <c r="F31" s="226"/>
      <c r="G31" s="227"/>
      <c r="H31" s="106"/>
      <c r="I31" s="211"/>
      <c r="J31" s="230"/>
    </row>
    <row r="32" spans="1:10" s="90" customFormat="1" ht="17.25">
      <c r="A32" s="95"/>
      <c r="B32" s="254"/>
      <c r="C32" s="255"/>
      <c r="D32" s="255"/>
      <c r="E32" s="256"/>
      <c r="F32" s="226"/>
      <c r="G32" s="227"/>
      <c r="H32" s="96"/>
      <c r="I32" s="211"/>
      <c r="J32" s="230"/>
    </row>
    <row r="33" spans="1:10" s="90" customFormat="1" ht="17.25">
      <c r="A33" s="98"/>
      <c r="B33" s="254"/>
      <c r="C33" s="255"/>
      <c r="D33" s="255"/>
      <c r="E33" s="256"/>
      <c r="F33" s="226"/>
      <c r="G33" s="227"/>
      <c r="H33" s="99"/>
      <c r="I33" s="211"/>
      <c r="J33" s="230"/>
    </row>
    <row r="34" spans="1:10" s="90" customFormat="1" ht="17.25">
      <c r="A34" s="95"/>
      <c r="B34" s="254"/>
      <c r="C34" s="255"/>
      <c r="D34" s="255"/>
      <c r="E34" s="256"/>
      <c r="F34" s="226"/>
      <c r="G34" s="227"/>
      <c r="H34" s="96"/>
      <c r="I34" s="220"/>
      <c r="J34" s="231"/>
    </row>
    <row r="35" spans="1:10" s="90" customFormat="1" ht="17.25">
      <c r="A35" s="108"/>
      <c r="B35" s="251"/>
      <c r="C35" s="252"/>
      <c r="D35" s="252"/>
      <c r="E35" s="253"/>
      <c r="F35" s="226"/>
      <c r="G35" s="227"/>
      <c r="H35" s="107"/>
      <c r="I35" s="259" t="s">
        <v>135</v>
      </c>
      <c r="J35" s="260"/>
    </row>
    <row r="36" spans="1:10" s="90" customFormat="1" ht="17.25">
      <c r="A36" s="108"/>
      <c r="B36" s="254"/>
      <c r="C36" s="255"/>
      <c r="D36" s="255"/>
      <c r="E36" s="256"/>
      <c r="F36" s="226"/>
      <c r="G36" s="227"/>
      <c r="H36" s="107"/>
      <c r="I36" s="261"/>
      <c r="J36" s="262"/>
    </row>
    <row r="37" spans="1:10" s="90" customFormat="1" ht="17.25">
      <c r="A37" s="109"/>
      <c r="B37" s="251"/>
      <c r="C37" s="252"/>
      <c r="D37" s="252"/>
      <c r="E37" s="253"/>
      <c r="F37" s="226"/>
      <c r="G37" s="227"/>
      <c r="H37" s="110"/>
      <c r="I37" s="261"/>
      <c r="J37" s="262"/>
    </row>
    <row r="38" spans="1:10" s="90" customFormat="1" ht="17.25">
      <c r="A38" s="108"/>
      <c r="B38" s="254"/>
      <c r="C38" s="255"/>
      <c r="D38" s="255"/>
      <c r="E38" s="256"/>
      <c r="F38" s="226"/>
      <c r="G38" s="227"/>
      <c r="H38" s="107"/>
      <c r="I38" s="261"/>
      <c r="J38" s="262"/>
    </row>
    <row r="39" spans="1:10" s="90" customFormat="1" ht="18" thickBot="1">
      <c r="A39" s="111"/>
      <c r="B39" s="254"/>
      <c r="C39" s="255"/>
      <c r="D39" s="255"/>
      <c r="E39" s="256"/>
      <c r="F39" s="226"/>
      <c r="G39" s="227"/>
      <c r="H39" s="112"/>
      <c r="I39" s="263"/>
      <c r="J39" s="264"/>
    </row>
    <row r="40" spans="1:10" s="88" customFormat="1" ht="12.75" customHeight="1">
      <c r="A40" s="257" t="s">
        <v>118</v>
      </c>
      <c r="B40" s="257"/>
      <c r="C40" s="257"/>
      <c r="D40" s="257"/>
      <c r="E40" s="257"/>
      <c r="F40" s="257"/>
      <c r="G40" s="257"/>
      <c r="H40" s="257"/>
      <c r="I40" s="257"/>
      <c r="J40" s="257"/>
    </row>
    <row r="41" spans="1:10" s="88" customFormat="1" ht="23.25" customHeight="1">
      <c r="A41" s="258" t="s">
        <v>119</v>
      </c>
      <c r="B41" s="258"/>
      <c r="C41" s="258"/>
      <c r="D41" s="258"/>
      <c r="E41" s="258"/>
      <c r="F41" s="258"/>
      <c r="G41" s="258"/>
      <c r="H41" s="258"/>
      <c r="I41" s="258"/>
      <c r="J41" s="258"/>
    </row>
  </sheetData>
  <mergeCells count="67">
    <mergeCell ref="I35:J39"/>
    <mergeCell ref="A7:J8"/>
    <mergeCell ref="F9:J9"/>
    <mergeCell ref="A9:E9"/>
    <mergeCell ref="A10:E10"/>
    <mergeCell ref="A11:E11"/>
    <mergeCell ref="A12:E12"/>
    <mergeCell ref="A13:E13"/>
    <mergeCell ref="A15:J17"/>
    <mergeCell ref="B37:E37"/>
    <mergeCell ref="B38:E38"/>
    <mergeCell ref="B39:E39"/>
    <mergeCell ref="F37:G37"/>
    <mergeCell ref="F38:G38"/>
    <mergeCell ref="F39:G39"/>
    <mergeCell ref="B24:E24"/>
    <mergeCell ref="B25:E25"/>
    <mergeCell ref="B27:E27"/>
    <mergeCell ref="B28:E28"/>
    <mergeCell ref="B26:E26"/>
    <mergeCell ref="B29:E29"/>
    <mergeCell ref="A40:J40"/>
    <mergeCell ref="A41:J41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B30:E30"/>
    <mergeCell ref="B31:E31"/>
    <mergeCell ref="F35:G35"/>
    <mergeCell ref="F36:G36"/>
    <mergeCell ref="I22:J34"/>
    <mergeCell ref="I18:J20"/>
    <mergeCell ref="A18:A20"/>
    <mergeCell ref="B21:E21"/>
    <mergeCell ref="F21:G21"/>
    <mergeCell ref="I21:J21"/>
    <mergeCell ref="B22:E22"/>
    <mergeCell ref="B23:E23"/>
    <mergeCell ref="F22:G22"/>
    <mergeCell ref="B35:E35"/>
    <mergeCell ref="B36:E36"/>
    <mergeCell ref="B32:E32"/>
    <mergeCell ref="B33:E33"/>
    <mergeCell ref="B34:E34"/>
    <mergeCell ref="A1:J1"/>
    <mergeCell ref="A3:J3"/>
    <mergeCell ref="A6:J6"/>
    <mergeCell ref="F18:G19"/>
    <mergeCell ref="H18:H20"/>
    <mergeCell ref="F20:G20"/>
    <mergeCell ref="B18:E20"/>
    <mergeCell ref="G10:J10"/>
    <mergeCell ref="G11:J11"/>
    <mergeCell ref="G12:J12"/>
    <mergeCell ref="G13:J13"/>
    <mergeCell ref="E14:J14"/>
    <mergeCell ref="A2:J2"/>
    <mergeCell ref="A4:J5"/>
  </mergeCells>
  <pageMargins left="0.25" right="0.2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5" zoomScaleNormal="85" workbookViewId="0">
      <selection activeCell="N12" sqref="N12"/>
    </sheetView>
  </sheetViews>
  <sheetFormatPr defaultColWidth="9.140625" defaultRowHeight="12.75" outlineLevelCol="1"/>
  <cols>
    <col min="1" max="1" width="5.7109375" style="4" customWidth="1"/>
    <col min="2" max="2" width="13.7109375" style="3" customWidth="1"/>
    <col min="3" max="5" width="18.7109375" style="4" customWidth="1" outlineLevel="1"/>
    <col min="6" max="6" width="30.28515625" style="5" customWidth="1"/>
    <col min="7" max="8" width="18.7109375" style="3" customWidth="1"/>
    <col min="9" max="9" width="26.5703125" style="3" customWidth="1"/>
    <col min="10" max="10" width="18.7109375" style="3" customWidth="1"/>
    <col min="11" max="12" width="23" style="3" customWidth="1"/>
    <col min="13" max="16384" width="9.140625" style="3"/>
  </cols>
  <sheetData>
    <row r="1" spans="1:12" ht="18" customHeight="1" thickBot="1">
      <c r="A1" s="285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ht="7.5" customHeight="1">
      <c r="A2" s="324" t="s">
        <v>18</v>
      </c>
      <c r="B2" s="325"/>
      <c r="C2" s="325"/>
      <c r="D2" s="326"/>
      <c r="E2" s="324" t="s">
        <v>125</v>
      </c>
      <c r="F2" s="325"/>
      <c r="G2" s="325"/>
      <c r="H2" s="325"/>
      <c r="I2" s="326"/>
      <c r="J2" s="324" t="s">
        <v>19</v>
      </c>
      <c r="K2" s="325"/>
      <c r="L2" s="326"/>
    </row>
    <row r="3" spans="1:12" ht="18.75" customHeight="1">
      <c r="A3" s="327"/>
      <c r="B3" s="328"/>
      <c r="C3" s="328"/>
      <c r="D3" s="329"/>
      <c r="E3" s="327"/>
      <c r="F3" s="328"/>
      <c r="G3" s="328"/>
      <c r="H3" s="328"/>
      <c r="I3" s="329"/>
      <c r="J3" s="327"/>
      <c r="K3" s="328"/>
      <c r="L3" s="329"/>
    </row>
    <row r="4" spans="1:12" ht="18.75" customHeight="1">
      <c r="A4" s="327"/>
      <c r="B4" s="328"/>
      <c r="C4" s="328"/>
      <c r="D4" s="329"/>
      <c r="E4" s="327" t="s">
        <v>124</v>
      </c>
      <c r="F4" s="328"/>
      <c r="G4" s="328"/>
      <c r="H4" s="328"/>
      <c r="I4" s="329"/>
      <c r="J4" s="327"/>
      <c r="K4" s="328"/>
      <c r="L4" s="329"/>
    </row>
    <row r="5" spans="1:12" ht="8.25" customHeight="1" thickBot="1">
      <c r="A5" s="330"/>
      <c r="B5" s="331"/>
      <c r="C5" s="331"/>
      <c r="D5" s="332"/>
      <c r="E5" s="330"/>
      <c r="F5" s="331"/>
      <c r="G5" s="331"/>
      <c r="H5" s="331"/>
      <c r="I5" s="332"/>
      <c r="J5" s="330"/>
      <c r="K5" s="331"/>
      <c r="L5" s="332"/>
    </row>
    <row r="6" spans="1:12" ht="47.45" customHeight="1">
      <c r="A6" s="295" t="s">
        <v>20</v>
      </c>
      <c r="B6" s="296"/>
      <c r="C6" s="299" t="s">
        <v>122</v>
      </c>
      <c r="D6" s="300"/>
      <c r="E6" s="295" t="s">
        <v>21</v>
      </c>
      <c r="F6" s="296"/>
      <c r="G6" s="318" t="s">
        <v>123</v>
      </c>
      <c r="H6" s="318"/>
      <c r="I6" s="319"/>
      <c r="J6" s="295" t="s">
        <v>22</v>
      </c>
      <c r="K6" s="296"/>
      <c r="L6" s="322"/>
    </row>
    <row r="7" spans="1:12" ht="15.75" customHeight="1" thickBot="1">
      <c r="A7" s="297"/>
      <c r="B7" s="298"/>
      <c r="C7" s="301"/>
      <c r="D7" s="302"/>
      <c r="E7" s="297"/>
      <c r="F7" s="298"/>
      <c r="G7" s="320"/>
      <c r="H7" s="320"/>
      <c r="I7" s="321"/>
      <c r="J7" s="297"/>
      <c r="K7" s="298"/>
      <c r="L7" s="323"/>
    </row>
    <row r="8" spans="1:12" ht="17.100000000000001" customHeight="1" thickBot="1">
      <c r="A8" s="315" t="s">
        <v>23</v>
      </c>
      <c r="B8" s="307"/>
      <c r="C8" s="307" t="s">
        <v>120</v>
      </c>
      <c r="D8" s="308"/>
      <c r="E8" s="315" t="s">
        <v>99</v>
      </c>
      <c r="F8" s="307"/>
      <c r="G8" s="307"/>
      <c r="H8" s="307"/>
      <c r="I8" s="308"/>
      <c r="J8" s="118" t="s">
        <v>24</v>
      </c>
      <c r="K8" s="316"/>
      <c r="L8" s="317"/>
    </row>
    <row r="9" spans="1:12" ht="41.25" customHeight="1">
      <c r="A9" s="303" t="s">
        <v>0</v>
      </c>
      <c r="B9" s="310" t="s">
        <v>25</v>
      </c>
      <c r="C9" s="310"/>
      <c r="D9" s="310"/>
      <c r="E9" s="304"/>
      <c r="F9" s="313" t="s">
        <v>1</v>
      </c>
      <c r="G9" s="313" t="s">
        <v>26</v>
      </c>
      <c r="H9" s="303" t="s">
        <v>27</v>
      </c>
      <c r="I9" s="304"/>
      <c r="J9" s="303" t="s">
        <v>49</v>
      </c>
      <c r="K9" s="304"/>
      <c r="L9" s="32" t="s">
        <v>28</v>
      </c>
    </row>
    <row r="10" spans="1:12" ht="51" customHeight="1" thickBot="1">
      <c r="A10" s="309"/>
      <c r="B10" s="311"/>
      <c r="C10" s="311"/>
      <c r="D10" s="311"/>
      <c r="E10" s="312"/>
      <c r="F10" s="314"/>
      <c r="G10" s="314"/>
      <c r="H10" s="49"/>
      <c r="I10" s="50" t="s">
        <v>52</v>
      </c>
      <c r="J10" s="51" t="s">
        <v>50</v>
      </c>
      <c r="K10" s="50" t="s">
        <v>53</v>
      </c>
      <c r="L10" s="52" t="s">
        <v>51</v>
      </c>
    </row>
    <row r="11" spans="1:12" ht="18" customHeight="1">
      <c r="A11" s="48" t="s">
        <v>29</v>
      </c>
      <c r="B11" s="305" t="s">
        <v>30</v>
      </c>
      <c r="C11" s="305"/>
      <c r="D11" s="305"/>
      <c r="E11" s="306"/>
      <c r="F11" s="16" t="s">
        <v>31</v>
      </c>
      <c r="G11" s="16" t="s">
        <v>32</v>
      </c>
      <c r="H11" s="48" t="s">
        <v>33</v>
      </c>
      <c r="I11" s="17" t="s">
        <v>34</v>
      </c>
      <c r="J11" s="48" t="s">
        <v>35</v>
      </c>
      <c r="K11" s="17" t="s">
        <v>36</v>
      </c>
      <c r="L11" s="16" t="s">
        <v>37</v>
      </c>
    </row>
    <row r="12" spans="1:12" ht="24" customHeight="1">
      <c r="A12" s="113" t="s">
        <v>55</v>
      </c>
      <c r="B12" s="291" t="s">
        <v>79</v>
      </c>
      <c r="C12" s="291"/>
      <c r="D12" s="291"/>
      <c r="E12" s="292"/>
      <c r="F12" s="62">
        <f>SUM(F13:F18)</f>
        <v>0</v>
      </c>
      <c r="G12" s="45">
        <f>szczegol!I5</f>
        <v>0</v>
      </c>
      <c r="H12" s="42">
        <f>szczegol!H5</f>
        <v>0</v>
      </c>
      <c r="I12" s="37" t="e">
        <f t="shared" ref="I12:I24" si="0">ROUND(H12/F12,4)</f>
        <v>#DIV/0!</v>
      </c>
      <c r="J12" s="36">
        <f t="shared" ref="J12:J24" si="1">G12+H12</f>
        <v>0</v>
      </c>
      <c r="K12" s="37" t="e">
        <f t="shared" ref="K12:K24" si="2">ROUND(J12/F12,4)</f>
        <v>#DIV/0!</v>
      </c>
      <c r="L12" s="33">
        <f>F12-J12</f>
        <v>0</v>
      </c>
    </row>
    <row r="13" spans="1:12" ht="20.45" customHeight="1">
      <c r="A13" s="114" t="s">
        <v>11</v>
      </c>
      <c r="B13" s="288" t="s">
        <v>80</v>
      </c>
      <c r="C13" s="288"/>
      <c r="D13" s="288"/>
      <c r="E13" s="289"/>
      <c r="F13" s="63"/>
      <c r="G13" s="46">
        <f>szczegol!I6</f>
        <v>0</v>
      </c>
      <c r="H13" s="43">
        <f>szczegol!H6</f>
        <v>0</v>
      </c>
      <c r="I13" s="39" t="e">
        <f t="shared" si="0"/>
        <v>#DIV/0!</v>
      </c>
      <c r="J13" s="38">
        <f t="shared" si="1"/>
        <v>0</v>
      </c>
      <c r="K13" s="39" t="e">
        <f t="shared" si="2"/>
        <v>#DIV/0!</v>
      </c>
      <c r="L13" s="34">
        <f t="shared" ref="L13:L24" si="3">F13-J13</f>
        <v>0</v>
      </c>
    </row>
    <row r="14" spans="1:12" ht="15">
      <c r="A14" s="114" t="s">
        <v>12</v>
      </c>
      <c r="B14" s="288" t="s">
        <v>82</v>
      </c>
      <c r="C14" s="288"/>
      <c r="D14" s="288"/>
      <c r="E14" s="289"/>
      <c r="F14" s="63"/>
      <c r="G14" s="46">
        <f>szczegol!I12</f>
        <v>0</v>
      </c>
      <c r="H14" s="43">
        <f>szczegol!H12</f>
        <v>0</v>
      </c>
      <c r="I14" s="39" t="e">
        <f t="shared" si="0"/>
        <v>#DIV/0!</v>
      </c>
      <c r="J14" s="38">
        <f t="shared" si="1"/>
        <v>0</v>
      </c>
      <c r="K14" s="39" t="e">
        <f t="shared" si="2"/>
        <v>#DIV/0!</v>
      </c>
      <c r="L14" s="34">
        <f t="shared" si="3"/>
        <v>0</v>
      </c>
    </row>
    <row r="15" spans="1:12" ht="15">
      <c r="A15" s="115" t="s">
        <v>13</v>
      </c>
      <c r="B15" s="288" t="s">
        <v>86</v>
      </c>
      <c r="C15" s="288"/>
      <c r="D15" s="288"/>
      <c r="E15" s="289"/>
      <c r="F15" s="63"/>
      <c r="G15" s="46">
        <f>szczegol!I22</f>
        <v>0</v>
      </c>
      <c r="H15" s="43">
        <f>szczegol!H22</f>
        <v>0</v>
      </c>
      <c r="I15" s="39" t="e">
        <f t="shared" si="0"/>
        <v>#DIV/0!</v>
      </c>
      <c r="J15" s="38">
        <f t="shared" si="1"/>
        <v>0</v>
      </c>
      <c r="K15" s="39" t="e">
        <f t="shared" si="2"/>
        <v>#DIV/0!</v>
      </c>
      <c r="L15" s="34">
        <f t="shared" si="3"/>
        <v>0</v>
      </c>
    </row>
    <row r="16" spans="1:12" ht="15">
      <c r="A16" s="115" t="s">
        <v>14</v>
      </c>
      <c r="B16" s="288" t="s">
        <v>87</v>
      </c>
      <c r="C16" s="288"/>
      <c r="D16" s="288"/>
      <c r="E16" s="289"/>
      <c r="F16" s="63"/>
      <c r="G16" s="46">
        <f>szczegol!I30</f>
        <v>0</v>
      </c>
      <c r="H16" s="43">
        <f>szczegol!H30</f>
        <v>0</v>
      </c>
      <c r="I16" s="39" t="e">
        <f t="shared" si="0"/>
        <v>#DIV/0!</v>
      </c>
      <c r="J16" s="38">
        <f t="shared" si="1"/>
        <v>0</v>
      </c>
      <c r="K16" s="39" t="e">
        <f t="shared" si="2"/>
        <v>#DIV/0!</v>
      </c>
      <c r="L16" s="34">
        <f t="shared" si="3"/>
        <v>0</v>
      </c>
    </row>
    <row r="17" spans="1:12" ht="20.45" customHeight="1">
      <c r="A17" s="115" t="s">
        <v>15</v>
      </c>
      <c r="B17" s="288" t="s">
        <v>89</v>
      </c>
      <c r="C17" s="288"/>
      <c r="D17" s="288"/>
      <c r="E17" s="289"/>
      <c r="F17" s="63"/>
      <c r="G17" s="46">
        <f>szczegol!I35</f>
        <v>0</v>
      </c>
      <c r="H17" s="43">
        <f>szczegol!H35</f>
        <v>0</v>
      </c>
      <c r="I17" s="39" t="e">
        <f t="shared" si="0"/>
        <v>#DIV/0!</v>
      </c>
      <c r="J17" s="38">
        <f t="shared" si="1"/>
        <v>0</v>
      </c>
      <c r="K17" s="39" t="e">
        <f t="shared" si="2"/>
        <v>#DIV/0!</v>
      </c>
      <c r="L17" s="34">
        <f t="shared" si="3"/>
        <v>0</v>
      </c>
    </row>
    <row r="18" spans="1:12" ht="15">
      <c r="A18" s="115" t="s">
        <v>16</v>
      </c>
      <c r="B18" s="288" t="s">
        <v>90</v>
      </c>
      <c r="C18" s="288"/>
      <c r="D18" s="288"/>
      <c r="E18" s="289"/>
      <c r="F18" s="63"/>
      <c r="G18" s="46">
        <f>szczegol!I39</f>
        <v>0</v>
      </c>
      <c r="H18" s="43">
        <f>szczegol!H39</f>
        <v>0</v>
      </c>
      <c r="I18" s="39" t="e">
        <f t="shared" si="0"/>
        <v>#DIV/0!</v>
      </c>
      <c r="J18" s="38">
        <f t="shared" si="1"/>
        <v>0</v>
      </c>
      <c r="K18" s="39" t="e">
        <f t="shared" si="2"/>
        <v>#DIV/0!</v>
      </c>
      <c r="L18" s="34">
        <f t="shared" si="3"/>
        <v>0</v>
      </c>
    </row>
    <row r="19" spans="1:12" ht="20.45" customHeight="1">
      <c r="A19" s="113" t="s">
        <v>56</v>
      </c>
      <c r="B19" s="291" t="s">
        <v>92</v>
      </c>
      <c r="C19" s="291"/>
      <c r="D19" s="291"/>
      <c r="E19" s="292"/>
      <c r="F19" s="62">
        <f>F20</f>
        <v>0</v>
      </c>
      <c r="G19" s="45">
        <f>szczegol!I41</f>
        <v>0</v>
      </c>
      <c r="H19" s="42">
        <f>szczegol!H41</f>
        <v>0</v>
      </c>
      <c r="I19" s="37" t="e">
        <f t="shared" si="0"/>
        <v>#DIV/0!</v>
      </c>
      <c r="J19" s="36">
        <f t="shared" si="1"/>
        <v>0</v>
      </c>
      <c r="K19" s="37" t="e">
        <f t="shared" si="2"/>
        <v>#DIV/0!</v>
      </c>
      <c r="L19" s="33">
        <f t="shared" si="3"/>
        <v>0</v>
      </c>
    </row>
    <row r="20" spans="1:12" ht="20.45" customHeight="1">
      <c r="A20" s="116" t="s">
        <v>54</v>
      </c>
      <c r="B20" s="272" t="s">
        <v>93</v>
      </c>
      <c r="C20" s="272"/>
      <c r="D20" s="272"/>
      <c r="E20" s="273"/>
      <c r="F20" s="63"/>
      <c r="G20" s="46">
        <f>szczegol!I42</f>
        <v>0</v>
      </c>
      <c r="H20" s="43">
        <f>szczegol!H42</f>
        <v>0</v>
      </c>
      <c r="I20" s="39" t="e">
        <f t="shared" si="0"/>
        <v>#DIV/0!</v>
      </c>
      <c r="J20" s="38">
        <f t="shared" si="1"/>
        <v>0</v>
      </c>
      <c r="K20" s="39" t="e">
        <f t="shared" si="2"/>
        <v>#DIV/0!</v>
      </c>
      <c r="L20" s="34">
        <f t="shared" si="3"/>
        <v>0</v>
      </c>
    </row>
    <row r="21" spans="1:12" ht="20.45" customHeight="1">
      <c r="A21" s="115" t="s">
        <v>140</v>
      </c>
      <c r="B21" s="272" t="e">
        <v>#REF!</v>
      </c>
      <c r="C21" s="272"/>
      <c r="D21" s="272"/>
      <c r="E21" s="273"/>
      <c r="F21" s="63"/>
      <c r="G21" s="46">
        <f>szczegol!I43</f>
        <v>0</v>
      </c>
      <c r="H21" s="43">
        <f>szczegol!H43</f>
        <v>0</v>
      </c>
      <c r="I21" s="39" t="e">
        <f t="shared" ref="I21" si="4">ROUND(H21/F21,4)</f>
        <v>#DIV/0!</v>
      </c>
      <c r="J21" s="38">
        <f t="shared" ref="J21" si="5">G21+H21</f>
        <v>0</v>
      </c>
      <c r="K21" s="39" t="e">
        <f t="shared" ref="K21" si="6">ROUND(J21/F21,4)</f>
        <v>#DIV/0!</v>
      </c>
      <c r="L21" s="34">
        <f t="shared" ref="L21" si="7">F21-J21</f>
        <v>0</v>
      </c>
    </row>
    <row r="22" spans="1:12" ht="36" customHeight="1">
      <c r="A22" s="113" t="s">
        <v>57</v>
      </c>
      <c r="B22" s="291" t="s">
        <v>94</v>
      </c>
      <c r="C22" s="291"/>
      <c r="D22" s="291"/>
      <c r="E22" s="292"/>
      <c r="F22" s="62">
        <f>SUM(F23:F24)</f>
        <v>0</v>
      </c>
      <c r="G22" s="45">
        <f>szczegol!I45</f>
        <v>0</v>
      </c>
      <c r="H22" s="42">
        <f>szczegol!H45</f>
        <v>0</v>
      </c>
      <c r="I22" s="37" t="e">
        <f t="shared" si="0"/>
        <v>#DIV/0!</v>
      </c>
      <c r="J22" s="36">
        <f t="shared" si="1"/>
        <v>0</v>
      </c>
      <c r="K22" s="37" t="e">
        <f t="shared" si="2"/>
        <v>#DIV/0!</v>
      </c>
      <c r="L22" s="33">
        <f t="shared" si="3"/>
        <v>0</v>
      </c>
    </row>
    <row r="23" spans="1:12" ht="20.45" customHeight="1">
      <c r="A23" s="115" t="s">
        <v>58</v>
      </c>
      <c r="B23" s="288" t="s">
        <v>96</v>
      </c>
      <c r="C23" s="288"/>
      <c r="D23" s="288"/>
      <c r="E23" s="289"/>
      <c r="F23" s="63"/>
      <c r="G23" s="46">
        <f>szczegol!I46</f>
        <v>0</v>
      </c>
      <c r="H23" s="43">
        <f>szczegol!H46</f>
        <v>0</v>
      </c>
      <c r="I23" s="39" t="e">
        <f t="shared" si="0"/>
        <v>#DIV/0!</v>
      </c>
      <c r="J23" s="38">
        <f t="shared" si="1"/>
        <v>0</v>
      </c>
      <c r="K23" s="39" t="e">
        <f t="shared" si="2"/>
        <v>#DIV/0!</v>
      </c>
      <c r="L23" s="34">
        <f t="shared" si="3"/>
        <v>0</v>
      </c>
    </row>
    <row r="24" spans="1:12" ht="15.75" thickBot="1">
      <c r="A24" s="117" t="s">
        <v>59</v>
      </c>
      <c r="B24" s="293" t="s">
        <v>97</v>
      </c>
      <c r="C24" s="293"/>
      <c r="D24" s="293"/>
      <c r="E24" s="294"/>
      <c r="F24" s="64"/>
      <c r="G24" s="47">
        <f>szczegol!I50</f>
        <v>0</v>
      </c>
      <c r="H24" s="44">
        <f>szczegol!H50</f>
        <v>0</v>
      </c>
      <c r="I24" s="41" t="e">
        <f t="shared" si="0"/>
        <v>#DIV/0!</v>
      </c>
      <c r="J24" s="40">
        <f t="shared" si="1"/>
        <v>0</v>
      </c>
      <c r="K24" s="41" t="e">
        <f t="shared" si="2"/>
        <v>#DIV/0!</v>
      </c>
      <c r="L24" s="35">
        <f t="shared" si="3"/>
        <v>0</v>
      </c>
    </row>
    <row r="25" spans="1:12" customFormat="1" ht="19.5" customHeight="1">
      <c r="A25" s="276" t="s">
        <v>5</v>
      </c>
      <c r="B25" s="277"/>
      <c r="C25" s="277"/>
      <c r="D25" s="277"/>
      <c r="E25" s="278"/>
      <c r="F25" s="65">
        <f>F12+F19+F22</f>
        <v>0</v>
      </c>
      <c r="G25" s="53">
        <f>G12+G19+G22</f>
        <v>0</v>
      </c>
      <c r="H25" s="54">
        <f>H12+H19+H22</f>
        <v>0</v>
      </c>
      <c r="I25" s="55" t="e">
        <f>ROUND(H25/F25,4)</f>
        <v>#DIV/0!</v>
      </c>
      <c r="J25" s="54">
        <f>J12+J19+J22</f>
        <v>0</v>
      </c>
      <c r="K25" s="55" t="e">
        <f t="shared" ref="K25:K27" si="8">ROUND(J25/F25,4)</f>
        <v>#DIV/0!</v>
      </c>
      <c r="L25" s="53">
        <f>L12+L19+L22</f>
        <v>0</v>
      </c>
    </row>
    <row r="26" spans="1:12" ht="15">
      <c r="A26" s="279" t="s">
        <v>9</v>
      </c>
      <c r="B26" s="280"/>
      <c r="C26" s="280"/>
      <c r="D26" s="280"/>
      <c r="E26" s="281"/>
      <c r="F26" s="66">
        <f>F25*0.23</f>
        <v>0</v>
      </c>
      <c r="G26" s="56">
        <f>G25*0.23</f>
        <v>0</v>
      </c>
      <c r="H26" s="57">
        <f>H25*0.23</f>
        <v>0</v>
      </c>
      <c r="I26" s="58"/>
      <c r="J26" s="57">
        <f>J25*0.23</f>
        <v>0</v>
      </c>
      <c r="K26" s="58"/>
      <c r="L26" s="56">
        <f>L25*0.23</f>
        <v>0</v>
      </c>
    </row>
    <row r="27" spans="1:12" ht="15.75" thickBot="1">
      <c r="A27" s="282" t="s">
        <v>47</v>
      </c>
      <c r="B27" s="283"/>
      <c r="C27" s="283"/>
      <c r="D27" s="283"/>
      <c r="E27" s="284"/>
      <c r="F27" s="67">
        <f>SUM(F25:F26)</f>
        <v>0</v>
      </c>
      <c r="G27" s="59">
        <f>SUM(G25:G26)</f>
        <v>0</v>
      </c>
      <c r="H27" s="60">
        <f>SUM(H25:H26)</f>
        <v>0</v>
      </c>
      <c r="I27" s="61" t="e">
        <f t="shared" ref="I27" si="9">ROUND(H27/F27,4)</f>
        <v>#DIV/0!</v>
      </c>
      <c r="J27" s="60">
        <f>SUM(J25:J26)</f>
        <v>0</v>
      </c>
      <c r="K27" s="61" t="e">
        <f t="shared" si="8"/>
        <v>#DIV/0!</v>
      </c>
      <c r="L27" s="59">
        <f>SUM(L25:L26)</f>
        <v>0</v>
      </c>
    </row>
    <row r="28" spans="1:12" ht="15">
      <c r="A28" s="14"/>
      <c r="B28" s="14"/>
      <c r="C28" s="14"/>
      <c r="D28" s="14"/>
      <c r="E28" s="14"/>
    </row>
    <row r="29" spans="1:12">
      <c r="A29" s="290" t="s">
        <v>46</v>
      </c>
      <c r="B29" s="290"/>
      <c r="C29" s="290"/>
      <c r="D29" s="290"/>
    </row>
    <row r="33" spans="2:12" ht="15" customHeight="1">
      <c r="B33" s="274" t="s">
        <v>43</v>
      </c>
      <c r="C33" s="274"/>
      <c r="D33" s="274"/>
      <c r="E33" s="274"/>
      <c r="F33" s="68" t="s">
        <v>43</v>
      </c>
      <c r="G33" s="13"/>
      <c r="H33" s="13"/>
      <c r="I33" s="13"/>
      <c r="J33" s="13"/>
      <c r="K33" s="274" t="s">
        <v>43</v>
      </c>
      <c r="L33" s="274"/>
    </row>
    <row r="34" spans="2:12" ht="16.5" customHeight="1">
      <c r="B34" s="275" t="s">
        <v>48</v>
      </c>
      <c r="C34" s="275"/>
      <c r="D34" s="275"/>
      <c r="E34" s="275"/>
      <c r="F34" s="69" t="s">
        <v>100</v>
      </c>
      <c r="G34" s="12"/>
      <c r="H34" s="12"/>
      <c r="I34" s="12"/>
      <c r="J34" s="12"/>
      <c r="K34" s="275" t="s">
        <v>45</v>
      </c>
      <c r="L34" s="275"/>
    </row>
    <row r="35" spans="2:12" ht="15" customHeight="1">
      <c r="B35" s="274" t="s">
        <v>44</v>
      </c>
      <c r="C35" s="274"/>
      <c r="D35" s="274"/>
      <c r="E35" s="274"/>
      <c r="F35" s="68" t="s">
        <v>44</v>
      </c>
      <c r="G35" s="13"/>
      <c r="H35" s="13"/>
      <c r="I35" s="13"/>
      <c r="J35" s="13"/>
      <c r="K35" s="274" t="s">
        <v>44</v>
      </c>
      <c r="L35" s="274"/>
    </row>
    <row r="40" spans="2:12" ht="15">
      <c r="D40" s="274"/>
      <c r="E40" s="274"/>
      <c r="F40" s="274"/>
      <c r="G40" s="274"/>
      <c r="H40" s="274"/>
      <c r="I40" s="274"/>
    </row>
    <row r="41" spans="2:12" ht="18" customHeight="1">
      <c r="D41" s="275"/>
      <c r="E41" s="275"/>
      <c r="F41" s="275"/>
      <c r="G41" s="275"/>
      <c r="H41" s="275"/>
      <c r="I41" s="275"/>
    </row>
    <row r="42" spans="2:12" ht="15">
      <c r="D42" s="274"/>
      <c r="E42" s="274"/>
      <c r="F42" s="274"/>
      <c r="G42" s="274"/>
      <c r="H42" s="274"/>
      <c r="I42" s="274"/>
    </row>
  </sheetData>
  <mergeCells count="60">
    <mergeCell ref="A2:D3"/>
    <mergeCell ref="A4:D5"/>
    <mergeCell ref="E2:I3"/>
    <mergeCell ref="E4:I5"/>
    <mergeCell ref="J2:L3"/>
    <mergeCell ref="J4:L5"/>
    <mergeCell ref="G8:I8"/>
    <mergeCell ref="G6:I7"/>
    <mergeCell ref="E6:F7"/>
    <mergeCell ref="J6:J7"/>
    <mergeCell ref="K6:L7"/>
    <mergeCell ref="A6:B7"/>
    <mergeCell ref="C6:D7"/>
    <mergeCell ref="B22:E22"/>
    <mergeCell ref="B12:E12"/>
    <mergeCell ref="J9:K9"/>
    <mergeCell ref="B11:E11"/>
    <mergeCell ref="B13:E13"/>
    <mergeCell ref="C8:D8"/>
    <mergeCell ref="A9:A10"/>
    <mergeCell ref="B9:E10"/>
    <mergeCell ref="G9:G10"/>
    <mergeCell ref="F9:F10"/>
    <mergeCell ref="A8:B8"/>
    <mergeCell ref="E8:F8"/>
    <mergeCell ref="H9:I9"/>
    <mergeCell ref="K8:L8"/>
    <mergeCell ref="A1:L1"/>
    <mergeCell ref="K35:L35"/>
    <mergeCell ref="B14:E14"/>
    <mergeCell ref="B15:E15"/>
    <mergeCell ref="K33:L33"/>
    <mergeCell ref="K34:L34"/>
    <mergeCell ref="B33:C33"/>
    <mergeCell ref="B34:C34"/>
    <mergeCell ref="A29:D29"/>
    <mergeCell ref="B16:E16"/>
    <mergeCell ref="B17:E17"/>
    <mergeCell ref="B18:E18"/>
    <mergeCell ref="B19:E19"/>
    <mergeCell ref="B23:E23"/>
    <mergeCell ref="B24:E24"/>
    <mergeCell ref="B20:E20"/>
    <mergeCell ref="H40:I40"/>
    <mergeCell ref="F41:G41"/>
    <mergeCell ref="H41:I41"/>
    <mergeCell ref="F42:G42"/>
    <mergeCell ref="H42:I42"/>
    <mergeCell ref="B21:E21"/>
    <mergeCell ref="D40:E40"/>
    <mergeCell ref="D41:E41"/>
    <mergeCell ref="D42:E42"/>
    <mergeCell ref="F40:G40"/>
    <mergeCell ref="B35:C35"/>
    <mergeCell ref="A25:E25"/>
    <mergeCell ref="A26:E26"/>
    <mergeCell ref="A27:E27"/>
    <mergeCell ref="D33:E33"/>
    <mergeCell ref="D34:E34"/>
    <mergeCell ref="D35:E35"/>
  </mergeCells>
  <printOptions horizontalCentered="1" verticalCentered="1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7"/>
  <sheetViews>
    <sheetView zoomScaleNormal="100" zoomScaleSheetLayoutView="100" workbookViewId="0">
      <selection activeCell="Q9" sqref="Q9"/>
    </sheetView>
  </sheetViews>
  <sheetFormatPr defaultRowHeight="15"/>
  <cols>
    <col min="1" max="1" width="7.42578125" customWidth="1"/>
    <col min="2" max="2" width="57.28515625" customWidth="1"/>
    <col min="3" max="3" width="4.5703125" customWidth="1"/>
    <col min="4" max="4" width="13.7109375" customWidth="1"/>
    <col min="5" max="5" width="13.5703125" customWidth="1"/>
    <col min="6" max="6" width="14.85546875" style="10" customWidth="1"/>
    <col min="7" max="7" width="16.7109375" style="82" hidden="1" customWidth="1"/>
    <col min="8" max="9" width="16.7109375" style="21" customWidth="1"/>
    <col min="10" max="10" width="16.7109375" style="25" customWidth="1"/>
    <col min="11" max="11" width="16.7109375" style="9" customWidth="1"/>
    <col min="12" max="12" width="2.42578125" customWidth="1"/>
    <col min="13" max="13" width="17.140625" customWidth="1"/>
    <col min="14" max="14" width="8.85546875" customWidth="1"/>
    <col min="15" max="15" width="4" customWidth="1"/>
  </cols>
  <sheetData>
    <row r="1" spans="1:15" ht="26.25" customHeight="1">
      <c r="A1" s="334" t="str">
        <f>PŚP!A1</f>
        <v xml:space="preserve">„Budowa placu manewrowo-składowego dla pełnych kontenerów oraz niezbędnej infrastruktury technicznej” 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1"/>
      <c r="M1" s="1"/>
      <c r="N1" s="1"/>
      <c r="O1" s="1"/>
    </row>
    <row r="2" spans="1:15" ht="19.5" customHeight="1">
      <c r="A2" s="333" t="str">
        <f>PŚP!E4</f>
        <v>za okres …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1"/>
      <c r="M2" s="1"/>
      <c r="N2" s="1"/>
      <c r="O2" s="1"/>
    </row>
    <row r="3" spans="1:15" ht="17.25" customHeight="1">
      <c r="A3" s="2"/>
      <c r="B3" s="335" t="s">
        <v>117</v>
      </c>
      <c r="C3" s="336"/>
      <c r="D3" s="336"/>
      <c r="E3" s="336"/>
      <c r="F3" s="336"/>
      <c r="G3" s="336"/>
      <c r="H3" s="336"/>
      <c r="I3" s="336"/>
      <c r="J3" s="336"/>
      <c r="K3" s="336"/>
      <c r="L3" s="1"/>
      <c r="M3" s="1"/>
      <c r="N3" s="1"/>
      <c r="O3" s="1"/>
    </row>
    <row r="4" spans="1:15" ht="48.75" customHeight="1">
      <c r="A4" s="8" t="s">
        <v>0</v>
      </c>
      <c r="B4" s="8" t="s">
        <v>8</v>
      </c>
      <c r="C4" s="8" t="s">
        <v>2</v>
      </c>
      <c r="D4" s="8" t="s">
        <v>3</v>
      </c>
      <c r="E4" s="11" t="s">
        <v>4</v>
      </c>
      <c r="F4" s="7" t="s">
        <v>1</v>
      </c>
      <c r="G4" s="70" t="s">
        <v>38</v>
      </c>
      <c r="H4" s="20" t="s">
        <v>39</v>
      </c>
      <c r="I4" s="20" t="s">
        <v>40</v>
      </c>
      <c r="J4" s="20" t="s">
        <v>41</v>
      </c>
      <c r="K4" s="7" t="s">
        <v>42</v>
      </c>
      <c r="L4" s="1"/>
      <c r="M4" s="1"/>
      <c r="N4" s="1"/>
      <c r="O4" s="1"/>
    </row>
    <row r="5" spans="1:15">
      <c r="A5" s="122" t="s">
        <v>55</v>
      </c>
      <c r="B5" s="123" t="s">
        <v>79</v>
      </c>
      <c r="C5" s="124"/>
      <c r="D5" s="125"/>
      <c r="E5" s="126"/>
      <c r="F5" s="127">
        <f>F6+F11+F18+F27+F30+F34</f>
        <v>0</v>
      </c>
      <c r="G5" s="71"/>
      <c r="H5" s="22">
        <f>H6+H11+H18+H27+H30+H34</f>
        <v>0</v>
      </c>
      <c r="I5" s="22"/>
      <c r="J5" s="22">
        <f>H5+I5</f>
        <v>0</v>
      </c>
      <c r="K5" s="203" t="e">
        <f>J5/F5</f>
        <v>#DIV/0!</v>
      </c>
    </row>
    <row r="6" spans="1:15">
      <c r="A6" s="128" t="s">
        <v>11</v>
      </c>
      <c r="B6" s="129" t="s">
        <v>80</v>
      </c>
      <c r="C6" s="130"/>
      <c r="D6" s="131"/>
      <c r="E6" s="132"/>
      <c r="F6" s="133">
        <f>F7+F8+F10</f>
        <v>0</v>
      </c>
      <c r="G6" s="72"/>
      <c r="H6" s="24">
        <f>H7+H8+H10</f>
        <v>0</v>
      </c>
      <c r="I6" s="24">
        <v>0</v>
      </c>
      <c r="J6" s="24">
        <f>H6+I6</f>
        <v>0</v>
      </c>
      <c r="K6" s="26" t="e">
        <f>J6/F6</f>
        <v>#DIV/0!</v>
      </c>
      <c r="M6" s="15"/>
    </row>
    <row r="7" spans="1:15" ht="22.5">
      <c r="A7" s="134" t="s">
        <v>60</v>
      </c>
      <c r="B7" s="135" t="s">
        <v>81</v>
      </c>
      <c r="C7" s="136" t="s">
        <v>141</v>
      </c>
      <c r="D7" s="137">
        <v>1.7</v>
      </c>
      <c r="E7" s="138">
        <v>0</v>
      </c>
      <c r="F7" s="139">
        <f>D7*E7</f>
        <v>0</v>
      </c>
      <c r="G7" s="73"/>
      <c r="H7" s="27"/>
      <c r="I7" s="27"/>
      <c r="J7" s="27">
        <f>H7+I7</f>
        <v>0</v>
      </c>
      <c r="K7" s="28" t="e">
        <f>J7/F7</f>
        <v>#DIV/0!</v>
      </c>
      <c r="M7" s="15"/>
    </row>
    <row r="8" spans="1:15">
      <c r="A8" s="140" t="s">
        <v>61</v>
      </c>
      <c r="B8" s="135" t="s">
        <v>142</v>
      </c>
      <c r="C8" s="136" t="s">
        <v>6</v>
      </c>
      <c r="D8" s="141">
        <v>16667</v>
      </c>
      <c r="E8" s="138">
        <v>0</v>
      </c>
      <c r="F8" s="139">
        <f>D8*E8</f>
        <v>0</v>
      </c>
      <c r="G8" s="73"/>
      <c r="H8" s="27"/>
      <c r="I8" s="27"/>
      <c r="J8" s="27">
        <f>H8+I8</f>
        <v>0</v>
      </c>
      <c r="K8" s="28" t="e">
        <f>J8/F8</f>
        <v>#DIV/0!</v>
      </c>
      <c r="M8" s="15"/>
    </row>
    <row r="9" spans="1:15">
      <c r="A9" s="142" t="s">
        <v>62</v>
      </c>
      <c r="B9" s="143" t="s">
        <v>143</v>
      </c>
      <c r="C9" s="136"/>
      <c r="D9" s="144"/>
      <c r="E9" s="138"/>
      <c r="F9" s="145"/>
      <c r="G9" s="73"/>
      <c r="H9" s="29"/>
      <c r="I9" s="27"/>
      <c r="J9" s="27"/>
      <c r="K9" s="28"/>
      <c r="M9" s="15"/>
    </row>
    <row r="10" spans="1:15">
      <c r="A10" s="140" t="s">
        <v>144</v>
      </c>
      <c r="B10" s="146" t="s">
        <v>145</v>
      </c>
      <c r="C10" s="147" t="s">
        <v>6</v>
      </c>
      <c r="D10" s="141">
        <v>2767</v>
      </c>
      <c r="E10" s="138">
        <v>0</v>
      </c>
      <c r="F10" s="148">
        <f>D10*E10</f>
        <v>0</v>
      </c>
      <c r="G10" s="73"/>
      <c r="H10" s="29"/>
      <c r="I10" s="27"/>
      <c r="J10" s="27">
        <f>H10+I10</f>
        <v>0</v>
      </c>
      <c r="K10" s="28" t="e">
        <f t="shared" ref="K10:K31" si="0">J10/F10</f>
        <v>#DIV/0!</v>
      </c>
      <c r="M10" s="15"/>
    </row>
    <row r="11" spans="1:15">
      <c r="A11" s="128" t="s">
        <v>12</v>
      </c>
      <c r="B11" s="129" t="s">
        <v>82</v>
      </c>
      <c r="C11" s="130"/>
      <c r="D11" s="131"/>
      <c r="E11" s="132"/>
      <c r="F11" s="133">
        <f>F12+F13+F15+F16+F17</f>
        <v>0</v>
      </c>
      <c r="G11" s="73"/>
      <c r="H11" s="24">
        <f>H12+H13+H15+H16+H17</f>
        <v>0</v>
      </c>
      <c r="I11" s="120">
        <v>0</v>
      </c>
      <c r="J11" s="24">
        <f>H11+I11</f>
        <v>0</v>
      </c>
      <c r="K11" s="26" t="e">
        <f t="shared" ref="K11:K12" si="1">J11/F11</f>
        <v>#DIV/0!</v>
      </c>
      <c r="M11" s="15"/>
    </row>
    <row r="12" spans="1:15">
      <c r="A12" s="142" t="s">
        <v>63</v>
      </c>
      <c r="B12" s="149" t="s">
        <v>83</v>
      </c>
      <c r="C12" s="136" t="s">
        <v>7</v>
      </c>
      <c r="D12" s="141">
        <v>13334</v>
      </c>
      <c r="E12" s="138">
        <v>0</v>
      </c>
      <c r="F12" s="139">
        <f>D12*E12</f>
        <v>0</v>
      </c>
      <c r="G12" s="74"/>
      <c r="H12" s="27"/>
      <c r="I12" s="27"/>
      <c r="J12" s="27">
        <f>H12+I12</f>
        <v>0</v>
      </c>
      <c r="K12" s="28" t="e">
        <f t="shared" si="1"/>
        <v>#DIV/0!</v>
      </c>
      <c r="M12" s="15"/>
    </row>
    <row r="13" spans="1:15">
      <c r="A13" s="140" t="s">
        <v>146</v>
      </c>
      <c r="B13" s="150" t="s">
        <v>85</v>
      </c>
      <c r="C13" s="136" t="s">
        <v>7</v>
      </c>
      <c r="D13" s="141">
        <v>13334</v>
      </c>
      <c r="E13" s="138">
        <v>0</v>
      </c>
      <c r="F13" s="139">
        <f>D13*E13</f>
        <v>0</v>
      </c>
      <c r="G13" s="73"/>
      <c r="H13" s="27"/>
      <c r="I13" s="27"/>
      <c r="J13" s="27">
        <f>H13+I13</f>
        <v>0</v>
      </c>
      <c r="K13" s="28" t="e">
        <f t="shared" si="0"/>
        <v>#DIV/0!</v>
      </c>
      <c r="M13" s="15"/>
    </row>
    <row r="14" spans="1:15">
      <c r="A14" s="151" t="s">
        <v>64</v>
      </c>
      <c r="B14" s="149" t="s">
        <v>84</v>
      </c>
      <c r="C14" s="136"/>
      <c r="D14" s="144"/>
      <c r="E14" s="138"/>
      <c r="F14" s="145"/>
      <c r="G14" s="73"/>
      <c r="H14" s="27"/>
      <c r="I14" s="27"/>
      <c r="J14" s="27"/>
      <c r="K14" s="28"/>
      <c r="M14" s="15"/>
    </row>
    <row r="15" spans="1:15" ht="17.25" customHeight="1">
      <c r="A15" s="140" t="s">
        <v>65</v>
      </c>
      <c r="B15" s="146" t="s">
        <v>147</v>
      </c>
      <c r="C15" s="147" t="s">
        <v>7</v>
      </c>
      <c r="D15" s="141">
        <v>8334</v>
      </c>
      <c r="E15" s="138">
        <v>0</v>
      </c>
      <c r="F15" s="148">
        <f t="shared" ref="F15" si="2">D15*E15</f>
        <v>0</v>
      </c>
      <c r="G15" s="73"/>
      <c r="H15" s="29"/>
      <c r="I15" s="27"/>
      <c r="J15" s="27">
        <f>H15+I15</f>
        <v>0</v>
      </c>
      <c r="K15" s="28" t="e">
        <f t="shared" si="0"/>
        <v>#DIV/0!</v>
      </c>
      <c r="M15" s="15"/>
    </row>
    <row r="16" spans="1:15">
      <c r="A16" s="140" t="s">
        <v>66</v>
      </c>
      <c r="B16" s="146" t="s">
        <v>148</v>
      </c>
      <c r="C16" s="147" t="s">
        <v>6</v>
      </c>
      <c r="D16" s="141">
        <v>16667</v>
      </c>
      <c r="E16" s="138">
        <v>0</v>
      </c>
      <c r="F16" s="148">
        <f>D16*E16</f>
        <v>0</v>
      </c>
      <c r="G16" s="73"/>
      <c r="H16" s="29"/>
      <c r="I16" s="27"/>
      <c r="J16" s="27">
        <f>H16+I16</f>
        <v>0</v>
      </c>
      <c r="K16" s="28" t="e">
        <f t="shared" si="0"/>
        <v>#DIV/0!</v>
      </c>
      <c r="M16" s="15"/>
    </row>
    <row r="17" spans="1:14">
      <c r="A17" s="140" t="s">
        <v>67</v>
      </c>
      <c r="B17" s="146" t="s">
        <v>149</v>
      </c>
      <c r="C17" s="147" t="s">
        <v>6</v>
      </c>
      <c r="D17" s="141">
        <v>16667</v>
      </c>
      <c r="E17" s="138">
        <v>0</v>
      </c>
      <c r="F17" s="148">
        <f>D17*E17</f>
        <v>0</v>
      </c>
      <c r="G17" s="73"/>
      <c r="H17" s="29"/>
      <c r="I17" s="27"/>
      <c r="J17" s="27">
        <f>H17+I17</f>
        <v>0</v>
      </c>
      <c r="K17" s="28" t="e">
        <f t="shared" si="0"/>
        <v>#DIV/0!</v>
      </c>
      <c r="M17" s="15"/>
    </row>
    <row r="18" spans="1:14">
      <c r="A18" s="128" t="s">
        <v>13</v>
      </c>
      <c r="B18" s="152" t="s">
        <v>86</v>
      </c>
      <c r="C18" s="130"/>
      <c r="D18" s="131"/>
      <c r="E18" s="132"/>
      <c r="F18" s="133">
        <f>F20+F22+F23+F25+F26</f>
        <v>0</v>
      </c>
      <c r="G18" s="73"/>
      <c r="H18" s="24">
        <f>H20+H22+H23+H25+H26</f>
        <v>0</v>
      </c>
      <c r="I18" s="120">
        <v>0</v>
      </c>
      <c r="J18" s="120">
        <f>H18+I18</f>
        <v>0</v>
      </c>
      <c r="K18" s="26" t="e">
        <f t="shared" ref="K18" si="3">J18/F18</f>
        <v>#DIV/0!</v>
      </c>
      <c r="M18" s="15"/>
    </row>
    <row r="19" spans="1:14">
      <c r="A19" s="151" t="s">
        <v>68</v>
      </c>
      <c r="B19" s="149" t="s">
        <v>150</v>
      </c>
      <c r="C19" s="136"/>
      <c r="D19" s="144"/>
      <c r="E19" s="138"/>
      <c r="F19" s="153"/>
      <c r="G19" s="73"/>
      <c r="H19" s="29"/>
      <c r="I19" s="27"/>
      <c r="J19" s="27"/>
      <c r="K19" s="28"/>
      <c r="M19" s="15"/>
    </row>
    <row r="20" spans="1:14">
      <c r="A20" s="140" t="s">
        <v>129</v>
      </c>
      <c r="B20" s="154" t="s">
        <v>127</v>
      </c>
      <c r="C20" s="136" t="s">
        <v>6</v>
      </c>
      <c r="D20" s="144">
        <v>16667</v>
      </c>
      <c r="E20" s="138">
        <v>0</v>
      </c>
      <c r="F20" s="148">
        <f>D20*E20</f>
        <v>0</v>
      </c>
      <c r="G20" s="73"/>
      <c r="H20" s="29"/>
      <c r="I20" s="27"/>
      <c r="J20" s="27">
        <f t="shared" ref="J20:J40" si="4">H20+I20</f>
        <v>0</v>
      </c>
      <c r="K20" s="28" t="e">
        <f t="shared" si="0"/>
        <v>#DIV/0!</v>
      </c>
      <c r="M20" s="15"/>
    </row>
    <row r="21" spans="1:14">
      <c r="A21" s="142" t="s">
        <v>69</v>
      </c>
      <c r="B21" s="149" t="s">
        <v>128</v>
      </c>
      <c r="C21" s="136"/>
      <c r="D21" s="144"/>
      <c r="E21" s="138"/>
      <c r="F21" s="148"/>
      <c r="G21" s="73"/>
      <c r="H21" s="27"/>
      <c r="I21" s="27"/>
      <c r="J21" s="27"/>
      <c r="K21" s="28"/>
      <c r="M21" s="15"/>
    </row>
    <row r="22" spans="1:14">
      <c r="A22" s="140" t="s">
        <v>130</v>
      </c>
      <c r="B22" s="150" t="s">
        <v>151</v>
      </c>
      <c r="C22" s="136" t="s">
        <v>6</v>
      </c>
      <c r="D22" s="144">
        <v>1697</v>
      </c>
      <c r="E22" s="138">
        <v>0</v>
      </c>
      <c r="F22" s="148">
        <f>D22*E22</f>
        <v>0</v>
      </c>
      <c r="G22" s="74"/>
      <c r="H22" s="29"/>
      <c r="I22" s="27"/>
      <c r="J22" s="27">
        <f>H22+I22</f>
        <v>0</v>
      </c>
      <c r="K22" s="28" t="e">
        <f t="shared" ref="K22:K23" si="5">J22/F22</f>
        <v>#DIV/0!</v>
      </c>
      <c r="M22" s="15"/>
    </row>
    <row r="23" spans="1:14" ht="15" customHeight="1">
      <c r="A23" s="140" t="s">
        <v>131</v>
      </c>
      <c r="B23" s="150" t="s">
        <v>152</v>
      </c>
      <c r="C23" s="136" t="s">
        <v>6</v>
      </c>
      <c r="D23" s="144">
        <v>14970</v>
      </c>
      <c r="E23" s="138">
        <v>0</v>
      </c>
      <c r="F23" s="148">
        <f>D23*E23</f>
        <v>0</v>
      </c>
      <c r="G23" s="77"/>
      <c r="H23" s="31"/>
      <c r="I23" s="27"/>
      <c r="J23" s="27">
        <f t="shared" ref="J23" si="6">H23+I23</f>
        <v>0</v>
      </c>
      <c r="K23" s="28" t="e">
        <f t="shared" si="5"/>
        <v>#DIV/0!</v>
      </c>
      <c r="M23" s="15"/>
    </row>
    <row r="24" spans="1:14" ht="15" customHeight="1">
      <c r="A24" s="155" t="s">
        <v>70</v>
      </c>
      <c r="B24" s="149" t="s">
        <v>153</v>
      </c>
      <c r="C24" s="156"/>
      <c r="D24" s="157"/>
      <c r="E24" s="138"/>
      <c r="F24" s="153"/>
      <c r="G24" s="77"/>
      <c r="H24" s="31"/>
      <c r="I24" s="27"/>
      <c r="J24" s="27"/>
      <c r="K24" s="28"/>
      <c r="M24" s="15"/>
    </row>
    <row r="25" spans="1:14" ht="15" customHeight="1">
      <c r="A25" s="158" t="s">
        <v>71</v>
      </c>
      <c r="B25" s="159" t="s">
        <v>154</v>
      </c>
      <c r="C25" s="160" t="s">
        <v>6</v>
      </c>
      <c r="D25" s="161">
        <v>16667</v>
      </c>
      <c r="E25" s="138">
        <v>0</v>
      </c>
      <c r="F25" s="148">
        <f>D25*E25</f>
        <v>0</v>
      </c>
      <c r="G25" s="77"/>
      <c r="H25" s="31"/>
      <c r="I25" s="27"/>
      <c r="J25" s="27">
        <f t="shared" ref="J25" si="7">H25+I25</f>
        <v>0</v>
      </c>
      <c r="K25" s="28" t="e">
        <f t="shared" ref="K25" si="8">J25/F25</f>
        <v>#DIV/0!</v>
      </c>
      <c r="M25" s="15"/>
    </row>
    <row r="26" spans="1:14">
      <c r="A26" s="162" t="s">
        <v>155</v>
      </c>
      <c r="B26" s="159" t="s">
        <v>156</v>
      </c>
      <c r="C26" s="163" t="s">
        <v>6</v>
      </c>
      <c r="D26" s="164">
        <v>16667</v>
      </c>
      <c r="E26" s="138">
        <v>0</v>
      </c>
      <c r="F26" s="148">
        <f>D26*E26</f>
        <v>0</v>
      </c>
      <c r="G26" s="75"/>
      <c r="H26" s="29"/>
      <c r="I26" s="27"/>
      <c r="J26" s="27">
        <f t="shared" si="4"/>
        <v>0</v>
      </c>
      <c r="K26" s="28" t="e">
        <f t="shared" si="0"/>
        <v>#DIV/0!</v>
      </c>
      <c r="L26" s="4"/>
      <c r="M26" s="15"/>
      <c r="N26" s="6"/>
    </row>
    <row r="27" spans="1:14">
      <c r="A27" s="165" t="s">
        <v>14</v>
      </c>
      <c r="B27" s="166" t="s">
        <v>87</v>
      </c>
      <c r="C27" s="167"/>
      <c r="D27" s="168"/>
      <c r="E27" s="169"/>
      <c r="F27" s="170">
        <f>F29</f>
        <v>0</v>
      </c>
      <c r="G27" s="77"/>
      <c r="H27" s="121">
        <f>H29</f>
        <v>0</v>
      </c>
      <c r="I27" s="120">
        <v>0</v>
      </c>
      <c r="J27" s="120">
        <f>H27+I27</f>
        <v>0</v>
      </c>
      <c r="K27" s="26" t="e">
        <f t="shared" ref="K27" si="9">J27/F27</f>
        <v>#DIV/0!</v>
      </c>
      <c r="M27" s="15"/>
    </row>
    <row r="28" spans="1:14">
      <c r="A28" s="140" t="s">
        <v>72</v>
      </c>
      <c r="B28" s="149" t="s">
        <v>88</v>
      </c>
      <c r="C28" s="136"/>
      <c r="D28" s="144"/>
      <c r="E28" s="138"/>
      <c r="F28" s="153"/>
      <c r="G28" s="77"/>
      <c r="H28" s="31"/>
      <c r="I28" s="27"/>
      <c r="J28" s="27"/>
      <c r="K28" s="28"/>
      <c r="M28" s="15"/>
    </row>
    <row r="29" spans="1:14">
      <c r="A29" s="140" t="s">
        <v>132</v>
      </c>
      <c r="B29" s="154" t="s">
        <v>157</v>
      </c>
      <c r="C29" s="136" t="s">
        <v>6</v>
      </c>
      <c r="D29" s="144">
        <v>16667</v>
      </c>
      <c r="E29" s="138">
        <v>0</v>
      </c>
      <c r="F29" s="148">
        <f>D29*E29</f>
        <v>0</v>
      </c>
      <c r="G29" s="75"/>
      <c r="H29" s="29"/>
      <c r="I29" s="27"/>
      <c r="J29" s="27">
        <f t="shared" si="4"/>
        <v>0</v>
      </c>
      <c r="K29" s="28" t="e">
        <f t="shared" si="0"/>
        <v>#DIV/0!</v>
      </c>
      <c r="M29" s="15"/>
    </row>
    <row r="30" spans="1:14">
      <c r="A30" s="165" t="s">
        <v>15</v>
      </c>
      <c r="B30" s="166" t="s">
        <v>89</v>
      </c>
      <c r="C30" s="167"/>
      <c r="D30" s="168"/>
      <c r="E30" s="169"/>
      <c r="F30" s="170">
        <f>F31+F32+F33</f>
        <v>0</v>
      </c>
      <c r="G30" s="78"/>
      <c r="H30" s="121">
        <f>H31+H32+H33</f>
        <v>0</v>
      </c>
      <c r="I30" s="120">
        <v>0</v>
      </c>
      <c r="J30" s="120">
        <f>H30+I30</f>
        <v>0</v>
      </c>
      <c r="K30" s="26" t="e">
        <f t="shared" si="0"/>
        <v>#DIV/0!</v>
      </c>
      <c r="M30" s="15"/>
    </row>
    <row r="31" spans="1:14">
      <c r="A31" s="134" t="s">
        <v>73</v>
      </c>
      <c r="B31" s="150" t="s">
        <v>158</v>
      </c>
      <c r="C31" s="136" t="s">
        <v>6</v>
      </c>
      <c r="D31" s="144">
        <v>163</v>
      </c>
      <c r="E31" s="138">
        <v>0</v>
      </c>
      <c r="F31" s="148">
        <f>D31*E31</f>
        <v>0</v>
      </c>
      <c r="G31" s="77"/>
      <c r="H31" s="31"/>
      <c r="I31" s="27"/>
      <c r="J31" s="27">
        <f t="shared" ref="J31" si="10">H31+I31</f>
        <v>0</v>
      </c>
      <c r="K31" s="28" t="e">
        <f t="shared" si="0"/>
        <v>#DIV/0!</v>
      </c>
      <c r="M31" s="15"/>
    </row>
    <row r="32" spans="1:14">
      <c r="A32" s="140" t="s">
        <v>159</v>
      </c>
      <c r="B32" s="150" t="s">
        <v>160</v>
      </c>
      <c r="C32" s="136" t="s">
        <v>6</v>
      </c>
      <c r="D32" s="144">
        <v>3126</v>
      </c>
      <c r="E32" s="138">
        <v>0</v>
      </c>
      <c r="F32" s="148">
        <f>D32*E32</f>
        <v>0</v>
      </c>
      <c r="G32" s="75"/>
      <c r="H32" s="29"/>
      <c r="I32" s="27"/>
      <c r="J32" s="27">
        <f t="shared" si="4"/>
        <v>0</v>
      </c>
      <c r="K32" s="28" t="e">
        <f t="shared" ref="K32" si="11">J32/F32</f>
        <v>#DIV/0!</v>
      </c>
      <c r="M32" s="15"/>
    </row>
    <row r="33" spans="1:16" ht="22.5">
      <c r="A33" s="140" t="s">
        <v>161</v>
      </c>
      <c r="B33" s="150" t="s">
        <v>162</v>
      </c>
      <c r="C33" s="136" t="s">
        <v>6</v>
      </c>
      <c r="D33" s="144">
        <v>2100</v>
      </c>
      <c r="E33" s="138">
        <v>0</v>
      </c>
      <c r="F33" s="148">
        <f>D33*E33</f>
        <v>0</v>
      </c>
      <c r="G33" s="77"/>
      <c r="H33" s="31"/>
      <c r="I33" s="27"/>
      <c r="J33" s="27">
        <f t="shared" ref="J33" si="12">H33+I33</f>
        <v>0</v>
      </c>
      <c r="K33" s="28" t="e">
        <f t="shared" ref="K33" si="13">J33/F33</f>
        <v>#DIV/0!</v>
      </c>
      <c r="M33" s="15"/>
    </row>
    <row r="34" spans="1:16">
      <c r="A34" s="171" t="s">
        <v>16</v>
      </c>
      <c r="B34" s="166" t="s">
        <v>90</v>
      </c>
      <c r="C34" s="167"/>
      <c r="D34" s="168"/>
      <c r="E34" s="169"/>
      <c r="F34" s="170">
        <f>SUM(F35:F35)</f>
        <v>0</v>
      </c>
      <c r="G34" s="75"/>
      <c r="H34" s="121">
        <f>SUM(H35:H35)</f>
        <v>0</v>
      </c>
      <c r="I34" s="120">
        <v>0</v>
      </c>
      <c r="J34" s="120">
        <f t="shared" ref="J34:J36" si="14">H34+I34</f>
        <v>0</v>
      </c>
      <c r="K34" s="26" t="e">
        <f>J34/F34</f>
        <v>#DIV/0!</v>
      </c>
      <c r="M34" s="15"/>
      <c r="P34" s="2"/>
    </row>
    <row r="35" spans="1:16">
      <c r="A35" s="134" t="s">
        <v>74</v>
      </c>
      <c r="B35" s="146" t="s">
        <v>91</v>
      </c>
      <c r="C35" s="147" t="s">
        <v>10</v>
      </c>
      <c r="D35" s="147">
        <v>765</v>
      </c>
      <c r="E35" s="138">
        <v>0</v>
      </c>
      <c r="F35" s="148">
        <f>D35*E35</f>
        <v>0</v>
      </c>
      <c r="G35" s="78"/>
      <c r="H35" s="29"/>
      <c r="I35" s="27"/>
      <c r="J35" s="27">
        <f t="shared" si="14"/>
        <v>0</v>
      </c>
      <c r="K35" s="28" t="e">
        <f t="shared" ref="K35:K36" si="15">J35/F35</f>
        <v>#DIV/0!</v>
      </c>
      <c r="M35" s="15"/>
      <c r="P35" s="2"/>
    </row>
    <row r="36" spans="1:16">
      <c r="A36" s="122" t="s">
        <v>56</v>
      </c>
      <c r="B36" s="123" t="s">
        <v>92</v>
      </c>
      <c r="C36" s="124"/>
      <c r="D36" s="125"/>
      <c r="E36" s="126"/>
      <c r="F36" s="127">
        <f>F37+F75</f>
        <v>0</v>
      </c>
      <c r="G36" s="77"/>
      <c r="H36" s="22">
        <f>H37</f>
        <v>0</v>
      </c>
      <c r="I36" s="22"/>
      <c r="J36" s="22">
        <f t="shared" si="14"/>
        <v>0</v>
      </c>
      <c r="K36" s="23" t="e">
        <f t="shared" si="15"/>
        <v>#DIV/0!</v>
      </c>
      <c r="M36" s="15"/>
      <c r="P36" s="2"/>
    </row>
    <row r="37" spans="1:16">
      <c r="A37" s="172" t="s">
        <v>75</v>
      </c>
      <c r="B37" s="173" t="s">
        <v>93</v>
      </c>
      <c r="C37" s="18"/>
      <c r="D37" s="19"/>
      <c r="E37" s="174"/>
      <c r="F37" s="175">
        <f>SUM(F38:F74)</f>
        <v>0</v>
      </c>
      <c r="G37" s="75"/>
      <c r="H37" s="121">
        <f>SUM(H38:H74)</f>
        <v>0</v>
      </c>
      <c r="I37" s="120">
        <v>0</v>
      </c>
      <c r="J37" s="120">
        <f t="shared" ref="J37" si="16">H37+I37</f>
        <v>0</v>
      </c>
      <c r="K37" s="204" t="e">
        <f>J37/F37</f>
        <v>#DIV/0!</v>
      </c>
      <c r="M37" s="15"/>
      <c r="P37" s="2"/>
    </row>
    <row r="38" spans="1:16">
      <c r="A38" s="176" t="s">
        <v>163</v>
      </c>
      <c r="B38" s="177" t="s">
        <v>164</v>
      </c>
      <c r="C38" s="147"/>
      <c r="D38" s="147"/>
      <c r="E38" s="138"/>
      <c r="F38" s="148"/>
      <c r="G38" s="75"/>
      <c r="H38" s="29"/>
      <c r="I38" s="27"/>
      <c r="J38" s="27"/>
      <c r="K38" s="28"/>
      <c r="M38" s="15"/>
    </row>
    <row r="39" spans="1:16">
      <c r="A39" s="176" t="s">
        <v>165</v>
      </c>
      <c r="B39" s="178" t="s">
        <v>82</v>
      </c>
      <c r="C39" s="179"/>
      <c r="D39" s="179"/>
      <c r="E39" s="180"/>
      <c r="F39" s="139"/>
      <c r="G39" s="78"/>
      <c r="H39" s="29"/>
      <c r="I39" s="27"/>
      <c r="J39" s="27"/>
      <c r="K39" s="28"/>
      <c r="M39" s="15"/>
      <c r="P39" s="2"/>
    </row>
    <row r="40" spans="1:16">
      <c r="A40" s="181"/>
      <c r="B40" s="182" t="s">
        <v>166</v>
      </c>
      <c r="C40" s="179" t="s">
        <v>167</v>
      </c>
      <c r="D40" s="179">
        <v>130</v>
      </c>
      <c r="E40" s="138">
        <v>0</v>
      </c>
      <c r="F40" s="148">
        <f>D40*E40</f>
        <v>0</v>
      </c>
      <c r="G40" s="77"/>
      <c r="H40" s="31"/>
      <c r="I40" s="27"/>
      <c r="J40" s="27">
        <f t="shared" si="4"/>
        <v>0</v>
      </c>
      <c r="K40" s="205" t="e">
        <f>J40/F40</f>
        <v>#DIV/0!</v>
      </c>
      <c r="M40" s="15"/>
    </row>
    <row r="41" spans="1:16">
      <c r="A41" s="181"/>
      <c r="B41" s="182" t="s">
        <v>168</v>
      </c>
      <c r="C41" s="179" t="s">
        <v>167</v>
      </c>
      <c r="D41" s="179">
        <v>15</v>
      </c>
      <c r="E41" s="138">
        <v>0</v>
      </c>
      <c r="F41" s="148">
        <f>D41*E41</f>
        <v>0</v>
      </c>
      <c r="G41" s="79"/>
      <c r="H41" s="29"/>
      <c r="I41" s="27"/>
      <c r="J41" s="27">
        <f t="shared" ref="J41:J42" si="17">H41+I41</f>
        <v>0</v>
      </c>
      <c r="K41" s="28" t="e">
        <f t="shared" ref="K41:K42" si="18">J41/F41</f>
        <v>#DIV/0!</v>
      </c>
      <c r="M41" s="15"/>
    </row>
    <row r="42" spans="1:16">
      <c r="A42" s="181"/>
      <c r="B42" s="182" t="s">
        <v>169</v>
      </c>
      <c r="C42" s="179" t="s">
        <v>167</v>
      </c>
      <c r="D42" s="179">
        <v>115</v>
      </c>
      <c r="E42" s="138">
        <v>0</v>
      </c>
      <c r="F42" s="148">
        <f>D42*E42</f>
        <v>0</v>
      </c>
      <c r="G42" s="80"/>
      <c r="H42" s="29"/>
      <c r="I42" s="27"/>
      <c r="J42" s="27">
        <f t="shared" si="17"/>
        <v>0</v>
      </c>
      <c r="K42" s="28" t="e">
        <f t="shared" si="18"/>
        <v>#DIV/0!</v>
      </c>
      <c r="M42" s="15"/>
    </row>
    <row r="43" spans="1:16">
      <c r="A43" s="181"/>
      <c r="B43" s="182" t="s">
        <v>170</v>
      </c>
      <c r="C43" s="179" t="s">
        <v>167</v>
      </c>
      <c r="D43" s="179">
        <v>15</v>
      </c>
      <c r="E43" s="138">
        <v>0</v>
      </c>
      <c r="F43" s="148">
        <f>D43*E43</f>
        <v>0</v>
      </c>
      <c r="G43" s="76"/>
      <c r="H43" s="30"/>
      <c r="I43" s="27"/>
      <c r="J43" s="27">
        <f t="shared" ref="J43:J65" si="19">H43+I43</f>
        <v>0</v>
      </c>
      <c r="K43" s="28" t="e">
        <f t="shared" ref="K43:K47" si="20">J43/F43</f>
        <v>#DIV/0!</v>
      </c>
      <c r="L43" s="4"/>
      <c r="M43" s="15"/>
      <c r="N43" s="6"/>
    </row>
    <row r="44" spans="1:16" ht="18.75" customHeight="1">
      <c r="A44" s="176" t="s">
        <v>171</v>
      </c>
      <c r="B44" s="178" t="s">
        <v>172</v>
      </c>
      <c r="C44" s="179"/>
      <c r="D44" s="179"/>
      <c r="E44" s="180"/>
      <c r="F44" s="139"/>
      <c r="G44" s="76"/>
      <c r="H44" s="30"/>
      <c r="I44" s="27"/>
      <c r="J44" s="27"/>
      <c r="K44" s="28"/>
      <c r="L44" s="4"/>
      <c r="M44" s="15"/>
      <c r="N44" s="6"/>
    </row>
    <row r="45" spans="1:16">
      <c r="A45" s="181"/>
      <c r="B45" s="182" t="s">
        <v>173</v>
      </c>
      <c r="C45" s="179" t="s">
        <v>174</v>
      </c>
      <c r="D45" s="179">
        <v>86</v>
      </c>
      <c r="E45" s="138">
        <v>0</v>
      </c>
      <c r="F45" s="148">
        <f>D45*E45</f>
        <v>0</v>
      </c>
      <c r="G45" s="79"/>
      <c r="H45" s="29"/>
      <c r="I45" s="27"/>
      <c r="J45" s="27">
        <f t="shared" si="19"/>
        <v>0</v>
      </c>
      <c r="K45" s="28" t="e">
        <f t="shared" si="20"/>
        <v>#DIV/0!</v>
      </c>
      <c r="M45" s="15"/>
    </row>
    <row r="46" spans="1:16">
      <c r="A46" s="181"/>
      <c r="B46" s="182" t="s">
        <v>175</v>
      </c>
      <c r="C46" s="179" t="s">
        <v>17</v>
      </c>
      <c r="D46" s="179">
        <v>5</v>
      </c>
      <c r="E46" s="138">
        <v>0</v>
      </c>
      <c r="F46" s="148">
        <f>D46*E46</f>
        <v>0</v>
      </c>
      <c r="G46" s="74"/>
      <c r="H46" s="29"/>
      <c r="I46" s="27"/>
      <c r="J46" s="27">
        <f t="shared" si="19"/>
        <v>0</v>
      </c>
      <c r="K46" s="28" t="e">
        <f t="shared" si="20"/>
        <v>#DIV/0!</v>
      </c>
      <c r="M46" s="15"/>
    </row>
    <row r="47" spans="1:16">
      <c r="A47" s="181"/>
      <c r="B47" s="182" t="s">
        <v>176</v>
      </c>
      <c r="C47" s="179" t="s">
        <v>17</v>
      </c>
      <c r="D47" s="179">
        <v>5</v>
      </c>
      <c r="E47" s="138">
        <v>0</v>
      </c>
      <c r="F47" s="148">
        <f>D47*E47</f>
        <v>0</v>
      </c>
      <c r="G47" s="81"/>
      <c r="H47" s="30"/>
      <c r="I47" s="27"/>
      <c r="J47" s="27">
        <f t="shared" si="19"/>
        <v>0</v>
      </c>
      <c r="K47" s="28" t="e">
        <f t="shared" si="20"/>
        <v>#DIV/0!</v>
      </c>
      <c r="M47" s="15"/>
    </row>
    <row r="48" spans="1:16">
      <c r="A48" s="181"/>
      <c r="B48" s="182" t="s">
        <v>177</v>
      </c>
      <c r="C48" s="179" t="s">
        <v>17</v>
      </c>
      <c r="D48" s="179">
        <v>3</v>
      </c>
      <c r="E48" s="138">
        <v>0</v>
      </c>
      <c r="F48" s="148">
        <f>D48*E48</f>
        <v>0</v>
      </c>
      <c r="G48" s="81"/>
      <c r="H48" s="30"/>
      <c r="I48" s="27"/>
      <c r="J48" s="27">
        <f t="shared" si="19"/>
        <v>0</v>
      </c>
      <c r="K48" s="28" t="e">
        <f t="shared" ref="K48:K69" si="21">J48/F48</f>
        <v>#DIV/0!</v>
      </c>
      <c r="M48" s="15"/>
    </row>
    <row r="49" spans="1:13">
      <c r="A49" s="181"/>
      <c r="B49" s="182" t="s">
        <v>178</v>
      </c>
      <c r="C49" s="179" t="s">
        <v>174</v>
      </c>
      <c r="D49" s="179">
        <v>86</v>
      </c>
      <c r="E49" s="138">
        <v>0</v>
      </c>
      <c r="F49" s="148">
        <f>D49*E49</f>
        <v>0</v>
      </c>
      <c r="G49" s="81"/>
      <c r="H49" s="30"/>
      <c r="I49" s="27"/>
      <c r="J49" s="27">
        <f t="shared" si="19"/>
        <v>0</v>
      </c>
      <c r="K49" s="28" t="e">
        <f t="shared" si="21"/>
        <v>#DIV/0!</v>
      </c>
      <c r="M49" s="15"/>
    </row>
    <row r="50" spans="1:13">
      <c r="A50" s="176" t="s">
        <v>179</v>
      </c>
      <c r="B50" s="178" t="s">
        <v>180</v>
      </c>
      <c r="C50" s="179"/>
      <c r="D50" s="179"/>
      <c r="E50" s="180"/>
      <c r="F50" s="139"/>
      <c r="G50" s="74"/>
      <c r="H50" s="29"/>
      <c r="I50" s="27"/>
      <c r="J50" s="27"/>
      <c r="K50" s="28"/>
      <c r="M50" s="15"/>
    </row>
    <row r="51" spans="1:13">
      <c r="A51" s="176" t="s">
        <v>181</v>
      </c>
      <c r="B51" s="178" t="s">
        <v>82</v>
      </c>
      <c r="C51" s="179"/>
      <c r="D51" s="179"/>
      <c r="E51" s="180"/>
      <c r="F51" s="139"/>
      <c r="G51" s="83"/>
      <c r="H51" s="84"/>
      <c r="I51" s="85"/>
      <c r="J51" s="85"/>
      <c r="K51" s="28"/>
      <c r="M51" s="15"/>
    </row>
    <row r="52" spans="1:13">
      <c r="A52" s="181"/>
      <c r="B52" s="182" t="s">
        <v>166</v>
      </c>
      <c r="C52" s="179" t="s">
        <v>167</v>
      </c>
      <c r="D52" s="179">
        <v>240</v>
      </c>
      <c r="E52" s="138">
        <v>0</v>
      </c>
      <c r="F52" s="148">
        <f>D52*E52</f>
        <v>0</v>
      </c>
      <c r="G52" s="87"/>
      <c r="H52" s="29"/>
      <c r="I52" s="27"/>
      <c r="J52" s="27">
        <f t="shared" si="19"/>
        <v>0</v>
      </c>
      <c r="K52" s="28" t="e">
        <f t="shared" si="21"/>
        <v>#DIV/0!</v>
      </c>
    </row>
    <row r="53" spans="1:13">
      <c r="A53" s="181"/>
      <c r="B53" s="182" t="s">
        <v>168</v>
      </c>
      <c r="C53" s="179" t="s">
        <v>167</v>
      </c>
      <c r="D53" s="179">
        <v>35</v>
      </c>
      <c r="E53" s="138">
        <v>0</v>
      </c>
      <c r="F53" s="148">
        <f>D53*E53</f>
        <v>0</v>
      </c>
      <c r="H53" s="29"/>
      <c r="I53" s="27"/>
      <c r="J53" s="27">
        <f t="shared" si="19"/>
        <v>0</v>
      </c>
      <c r="K53" s="28" t="e">
        <f t="shared" si="21"/>
        <v>#DIV/0!</v>
      </c>
    </row>
    <row r="54" spans="1:13">
      <c r="A54" s="181"/>
      <c r="B54" s="182" t="s">
        <v>169</v>
      </c>
      <c r="C54" s="179" t="s">
        <v>167</v>
      </c>
      <c r="D54" s="179">
        <v>205</v>
      </c>
      <c r="E54" s="138">
        <v>0</v>
      </c>
      <c r="F54" s="148">
        <f>D54*E54</f>
        <v>0</v>
      </c>
      <c r="H54" s="29"/>
      <c r="I54" s="27"/>
      <c r="J54" s="27">
        <f t="shared" si="19"/>
        <v>0</v>
      </c>
      <c r="K54" s="28" t="e">
        <f t="shared" si="21"/>
        <v>#DIV/0!</v>
      </c>
    </row>
    <row r="55" spans="1:13">
      <c r="A55" s="181"/>
      <c r="B55" s="182" t="s">
        <v>170</v>
      </c>
      <c r="C55" s="179" t="s">
        <v>167</v>
      </c>
      <c r="D55" s="179">
        <v>35</v>
      </c>
      <c r="E55" s="138">
        <v>0</v>
      </c>
      <c r="F55" s="148">
        <f>D55*E55</f>
        <v>0</v>
      </c>
      <c r="H55" s="31"/>
      <c r="I55" s="27"/>
      <c r="J55" s="27">
        <f t="shared" si="19"/>
        <v>0</v>
      </c>
      <c r="K55" s="28" t="e">
        <f t="shared" si="21"/>
        <v>#DIV/0!</v>
      </c>
    </row>
    <row r="56" spans="1:13">
      <c r="A56" s="181"/>
      <c r="B56" s="182" t="s">
        <v>182</v>
      </c>
      <c r="C56" s="179" t="s">
        <v>183</v>
      </c>
      <c r="D56" s="179">
        <v>105</v>
      </c>
      <c r="E56" s="138">
        <v>0</v>
      </c>
      <c r="F56" s="148">
        <f>D56*E56</f>
        <v>0</v>
      </c>
      <c r="H56" s="29"/>
      <c r="I56" s="27"/>
      <c r="J56" s="27">
        <f t="shared" si="19"/>
        <v>0</v>
      </c>
      <c r="K56" s="28" t="e">
        <f t="shared" si="21"/>
        <v>#DIV/0!</v>
      </c>
    </row>
    <row r="57" spans="1:13">
      <c r="A57" s="176" t="s">
        <v>184</v>
      </c>
      <c r="B57" s="178" t="s">
        <v>172</v>
      </c>
      <c r="C57" s="179"/>
      <c r="D57" s="179"/>
      <c r="E57" s="180"/>
      <c r="F57" s="139"/>
      <c r="H57" s="29"/>
      <c r="I57" s="27"/>
      <c r="J57" s="27"/>
      <c r="K57" s="28"/>
    </row>
    <row r="58" spans="1:13">
      <c r="A58" s="181"/>
      <c r="B58" s="182" t="s">
        <v>173</v>
      </c>
      <c r="C58" s="179" t="s">
        <v>174</v>
      </c>
      <c r="D58" s="179">
        <v>98</v>
      </c>
      <c r="E58" s="138">
        <v>0</v>
      </c>
      <c r="F58" s="148">
        <f>D58*E58</f>
        <v>0</v>
      </c>
      <c r="H58" s="29"/>
      <c r="I58" s="27"/>
      <c r="J58" s="27">
        <f t="shared" si="19"/>
        <v>0</v>
      </c>
      <c r="K58" s="28" t="e">
        <f t="shared" si="21"/>
        <v>#DIV/0!</v>
      </c>
    </row>
    <row r="59" spans="1:13">
      <c r="A59" s="181"/>
      <c r="B59" s="182" t="s">
        <v>185</v>
      </c>
      <c r="C59" s="179" t="s">
        <v>17</v>
      </c>
      <c r="D59" s="179">
        <v>1</v>
      </c>
      <c r="E59" s="138">
        <v>0</v>
      </c>
      <c r="F59" s="148">
        <f>D59*E59</f>
        <v>0</v>
      </c>
      <c r="H59" s="29"/>
      <c r="I59" s="27"/>
      <c r="J59" s="27">
        <f t="shared" si="19"/>
        <v>0</v>
      </c>
      <c r="K59" s="28" t="e">
        <f t="shared" si="21"/>
        <v>#DIV/0!</v>
      </c>
    </row>
    <row r="60" spans="1:13">
      <c r="A60" s="181"/>
      <c r="B60" s="182" t="s">
        <v>186</v>
      </c>
      <c r="C60" s="179" t="s">
        <v>17</v>
      </c>
      <c r="D60" s="179">
        <v>4</v>
      </c>
      <c r="E60" s="138">
        <v>0</v>
      </c>
      <c r="F60" s="148">
        <f>D60*E60</f>
        <v>0</v>
      </c>
      <c r="H60" s="29"/>
      <c r="I60" s="27"/>
      <c r="J60" s="27">
        <f t="shared" si="19"/>
        <v>0</v>
      </c>
      <c r="K60" s="28" t="e">
        <f t="shared" si="21"/>
        <v>#DIV/0!</v>
      </c>
    </row>
    <row r="61" spans="1:13">
      <c r="A61" s="181"/>
      <c r="B61" s="182" t="s">
        <v>187</v>
      </c>
      <c r="C61" s="179" t="s">
        <v>174</v>
      </c>
      <c r="D61" s="179">
        <v>98</v>
      </c>
      <c r="E61" s="138">
        <v>0</v>
      </c>
      <c r="F61" s="148">
        <f>D61*E61</f>
        <v>0</v>
      </c>
      <c r="H61" s="29"/>
      <c r="I61" s="27"/>
      <c r="J61" s="27">
        <f t="shared" si="19"/>
        <v>0</v>
      </c>
      <c r="K61" s="28" t="e">
        <f t="shared" si="21"/>
        <v>#DIV/0!</v>
      </c>
    </row>
    <row r="62" spans="1:13">
      <c r="A62" s="181"/>
      <c r="B62" s="182" t="s">
        <v>178</v>
      </c>
      <c r="C62" s="179" t="s">
        <v>17</v>
      </c>
      <c r="D62" s="179">
        <v>1</v>
      </c>
      <c r="E62" s="138">
        <v>0</v>
      </c>
      <c r="F62" s="148">
        <f>D62*E62</f>
        <v>0</v>
      </c>
      <c r="H62" s="29"/>
      <c r="I62" s="27"/>
      <c r="J62" s="27">
        <f t="shared" si="19"/>
        <v>0</v>
      </c>
      <c r="K62" s="28" t="e">
        <f t="shared" si="21"/>
        <v>#DIV/0!</v>
      </c>
    </row>
    <row r="63" spans="1:13">
      <c r="A63" s="176" t="s">
        <v>188</v>
      </c>
      <c r="B63" s="178" t="s">
        <v>189</v>
      </c>
      <c r="C63" s="179"/>
      <c r="D63" s="179"/>
      <c r="E63" s="180"/>
      <c r="F63" s="139"/>
      <c r="H63" s="31"/>
      <c r="I63" s="27"/>
      <c r="J63" s="27"/>
      <c r="K63" s="28"/>
    </row>
    <row r="64" spans="1:13">
      <c r="A64" s="176" t="s">
        <v>190</v>
      </c>
      <c r="B64" s="178" t="s">
        <v>191</v>
      </c>
      <c r="C64" s="179"/>
      <c r="D64" s="179"/>
      <c r="E64" s="180"/>
      <c r="F64" s="139"/>
      <c r="H64" s="29"/>
      <c r="I64" s="27"/>
      <c r="J64" s="27"/>
      <c r="K64" s="28"/>
    </row>
    <row r="65" spans="1:11">
      <c r="A65" s="181"/>
      <c r="B65" s="182" t="s">
        <v>192</v>
      </c>
      <c r="C65" s="179" t="s">
        <v>183</v>
      </c>
      <c r="D65" s="179">
        <v>85</v>
      </c>
      <c r="E65" s="138">
        <v>0</v>
      </c>
      <c r="F65" s="148">
        <f>D65*E65</f>
        <v>0</v>
      </c>
      <c r="H65" s="29"/>
      <c r="I65" s="27"/>
      <c r="J65" s="27">
        <f t="shared" si="19"/>
        <v>0</v>
      </c>
      <c r="K65" s="28" t="e">
        <f t="shared" si="21"/>
        <v>#DIV/0!</v>
      </c>
    </row>
    <row r="66" spans="1:11">
      <c r="A66" s="176" t="s">
        <v>193</v>
      </c>
      <c r="B66" s="178" t="s">
        <v>82</v>
      </c>
      <c r="C66" s="179"/>
      <c r="D66" s="179"/>
      <c r="E66" s="180"/>
      <c r="F66" s="139"/>
      <c r="H66" s="30"/>
      <c r="I66" s="27"/>
      <c r="J66" s="27"/>
      <c r="K66" s="28"/>
    </row>
    <row r="67" spans="1:11">
      <c r="A67" s="181"/>
      <c r="B67" s="182" t="s">
        <v>166</v>
      </c>
      <c r="C67" s="179" t="s">
        <v>167</v>
      </c>
      <c r="D67" s="179">
        <v>40</v>
      </c>
      <c r="E67" s="138">
        <v>0</v>
      </c>
      <c r="F67" s="148">
        <f>D67*E67</f>
        <v>0</v>
      </c>
      <c r="H67" s="30"/>
      <c r="I67" s="27"/>
      <c r="J67" s="27">
        <f t="shared" ref="J67:J74" si="22">H67+I67</f>
        <v>0</v>
      </c>
      <c r="K67" s="28" t="e">
        <f t="shared" si="21"/>
        <v>#DIV/0!</v>
      </c>
    </row>
    <row r="68" spans="1:11">
      <c r="A68" s="181"/>
      <c r="B68" s="182" t="s">
        <v>170</v>
      </c>
      <c r="C68" s="179" t="s">
        <v>167</v>
      </c>
      <c r="D68" s="179">
        <v>10</v>
      </c>
      <c r="E68" s="138">
        <v>0</v>
      </c>
      <c r="F68" s="148">
        <f>D68*E68</f>
        <v>0</v>
      </c>
      <c r="H68" s="29"/>
      <c r="I68" s="27"/>
      <c r="J68" s="27">
        <f t="shared" si="22"/>
        <v>0</v>
      </c>
      <c r="K68" s="28" t="e">
        <f t="shared" si="21"/>
        <v>#DIV/0!</v>
      </c>
    </row>
    <row r="69" spans="1:11">
      <c r="A69" s="181"/>
      <c r="B69" s="182" t="s">
        <v>169</v>
      </c>
      <c r="C69" s="179" t="s">
        <v>167</v>
      </c>
      <c r="D69" s="179">
        <v>30</v>
      </c>
      <c r="E69" s="138">
        <v>0</v>
      </c>
      <c r="F69" s="148">
        <f>D69*E69</f>
        <v>0</v>
      </c>
      <c r="H69" s="29"/>
      <c r="I69" s="27"/>
      <c r="J69" s="27">
        <f t="shared" si="22"/>
        <v>0</v>
      </c>
      <c r="K69" s="28" t="e">
        <f t="shared" si="21"/>
        <v>#DIV/0!</v>
      </c>
    </row>
    <row r="70" spans="1:11">
      <c r="A70" s="176" t="s">
        <v>194</v>
      </c>
      <c r="B70" s="178" t="s">
        <v>172</v>
      </c>
      <c r="C70" s="179"/>
      <c r="D70" s="179"/>
      <c r="E70" s="138"/>
      <c r="F70" s="148"/>
      <c r="H70" s="30"/>
      <c r="I70" s="27"/>
      <c r="J70" s="27"/>
      <c r="K70" s="28"/>
    </row>
    <row r="71" spans="1:11">
      <c r="A71" s="181"/>
      <c r="B71" s="182" t="s">
        <v>195</v>
      </c>
      <c r="C71" s="179" t="s">
        <v>174</v>
      </c>
      <c r="D71" s="179">
        <v>98</v>
      </c>
      <c r="E71" s="138">
        <v>0</v>
      </c>
      <c r="F71" s="148">
        <f>D71*E71</f>
        <v>0</v>
      </c>
      <c r="H71" s="30"/>
      <c r="I71" s="27"/>
      <c r="J71" s="27">
        <f t="shared" si="22"/>
        <v>0</v>
      </c>
      <c r="K71" s="28" t="e">
        <f t="shared" ref="K71:K74" si="23">J71/F71</f>
        <v>#DIV/0!</v>
      </c>
    </row>
    <row r="72" spans="1:11">
      <c r="A72" s="181"/>
      <c r="B72" s="182" t="s">
        <v>196</v>
      </c>
      <c r="C72" s="179" t="s">
        <v>17</v>
      </c>
      <c r="D72" s="179">
        <v>1</v>
      </c>
      <c r="E72" s="138">
        <v>0</v>
      </c>
      <c r="F72" s="148">
        <f>D72*E72</f>
        <v>0</v>
      </c>
      <c r="H72" s="30"/>
      <c r="I72" s="27"/>
      <c r="J72" s="27">
        <f t="shared" si="22"/>
        <v>0</v>
      </c>
      <c r="K72" s="28" t="e">
        <f t="shared" si="23"/>
        <v>#DIV/0!</v>
      </c>
    </row>
    <row r="73" spans="1:11">
      <c r="A73" s="181"/>
      <c r="B73" s="182" t="s">
        <v>197</v>
      </c>
      <c r="C73" s="179" t="s">
        <v>174</v>
      </c>
      <c r="D73" s="179">
        <v>7</v>
      </c>
      <c r="E73" s="138">
        <v>0</v>
      </c>
      <c r="F73" s="148">
        <f>D73*E73</f>
        <v>0</v>
      </c>
      <c r="H73" s="29"/>
      <c r="I73" s="27"/>
      <c r="J73" s="27">
        <f t="shared" si="22"/>
        <v>0</v>
      </c>
      <c r="K73" s="28" t="e">
        <f t="shared" si="23"/>
        <v>#DIV/0!</v>
      </c>
    </row>
    <row r="74" spans="1:11">
      <c r="A74" s="181"/>
      <c r="B74" s="182" t="s">
        <v>198</v>
      </c>
      <c r="C74" s="179" t="s">
        <v>17</v>
      </c>
      <c r="D74" s="179">
        <v>1</v>
      </c>
      <c r="E74" s="138">
        <v>0</v>
      </c>
      <c r="F74" s="148">
        <f>D74*E74</f>
        <v>0</v>
      </c>
      <c r="H74" s="84"/>
      <c r="I74" s="85"/>
      <c r="J74" s="85">
        <f t="shared" si="22"/>
        <v>0</v>
      </c>
      <c r="K74" s="28" t="e">
        <f t="shared" si="23"/>
        <v>#DIV/0!</v>
      </c>
    </row>
    <row r="75" spans="1:11">
      <c r="A75" s="172" t="s">
        <v>199</v>
      </c>
      <c r="B75" s="173" t="s">
        <v>200</v>
      </c>
      <c r="C75" s="18"/>
      <c r="D75" s="19"/>
      <c r="E75" s="174"/>
      <c r="F75" s="175">
        <f>SUM(F76:F89)</f>
        <v>0</v>
      </c>
      <c r="H75" s="121">
        <f>SUM(H76:H89)</f>
        <v>0</v>
      </c>
      <c r="I75" s="120">
        <v>0</v>
      </c>
      <c r="J75" s="120">
        <f t="shared" ref="J75:J89" si="24">H75+I75</f>
        <v>0</v>
      </c>
      <c r="K75" s="26" t="e">
        <f>J75/F75</f>
        <v>#DIV/0!</v>
      </c>
    </row>
    <row r="76" spans="1:11">
      <c r="A76" s="176" t="s">
        <v>201</v>
      </c>
      <c r="B76" s="178" t="s">
        <v>82</v>
      </c>
      <c r="C76" s="179"/>
      <c r="D76" s="179"/>
      <c r="E76" s="180"/>
      <c r="F76" s="139"/>
      <c r="H76" s="30"/>
      <c r="I76" s="27"/>
      <c r="J76" s="27"/>
      <c r="K76" s="28"/>
    </row>
    <row r="77" spans="1:11">
      <c r="A77" s="181"/>
      <c r="B77" s="182" t="s">
        <v>166</v>
      </c>
      <c r="C77" s="179" t="s">
        <v>167</v>
      </c>
      <c r="D77" s="179">
        <v>225</v>
      </c>
      <c r="E77" s="138">
        <v>0</v>
      </c>
      <c r="F77" s="148">
        <f>D77*E77</f>
        <v>0</v>
      </c>
      <c r="H77" s="30"/>
      <c r="I77" s="27"/>
      <c r="J77" s="27">
        <f t="shared" si="24"/>
        <v>0</v>
      </c>
      <c r="K77" s="28" t="e">
        <f t="shared" ref="K77:K89" si="25">J77/F77</f>
        <v>#DIV/0!</v>
      </c>
    </row>
    <row r="78" spans="1:11">
      <c r="A78" s="181"/>
      <c r="B78" s="182" t="s">
        <v>202</v>
      </c>
      <c r="C78" s="179"/>
      <c r="D78" s="179"/>
      <c r="E78" s="180"/>
      <c r="F78" s="139"/>
      <c r="H78" s="29"/>
      <c r="I78" s="27"/>
      <c r="J78" s="27"/>
      <c r="K78" s="28"/>
    </row>
    <row r="79" spans="1:11">
      <c r="A79" s="181"/>
      <c r="B79" s="182" t="s">
        <v>169</v>
      </c>
      <c r="C79" s="179" t="s">
        <v>167</v>
      </c>
      <c r="D79" s="179">
        <v>225</v>
      </c>
      <c r="E79" s="138">
        <v>0</v>
      </c>
      <c r="F79" s="148">
        <f>D79*E79</f>
        <v>0</v>
      </c>
      <c r="H79" s="29"/>
      <c r="I79" s="27"/>
      <c r="J79" s="27">
        <f t="shared" si="24"/>
        <v>0</v>
      </c>
      <c r="K79" s="28" t="e">
        <f t="shared" si="25"/>
        <v>#DIV/0!</v>
      </c>
    </row>
    <row r="80" spans="1:11">
      <c r="A80" s="176" t="s">
        <v>203</v>
      </c>
      <c r="B80" s="178" t="s">
        <v>172</v>
      </c>
      <c r="C80" s="179"/>
      <c r="D80" s="179"/>
      <c r="E80" s="180"/>
      <c r="F80" s="139"/>
      <c r="H80" s="30"/>
      <c r="I80" s="27"/>
      <c r="J80" s="27"/>
      <c r="K80" s="28"/>
    </row>
    <row r="81" spans="1:11" ht="22.5">
      <c r="A81" s="181"/>
      <c r="B81" s="182" t="s">
        <v>204</v>
      </c>
      <c r="C81" s="179" t="s">
        <v>98</v>
      </c>
      <c r="D81" s="179">
        <v>1</v>
      </c>
      <c r="E81" s="138">
        <v>0</v>
      </c>
      <c r="F81" s="148">
        <f t="shared" ref="F81:F89" si="26">D81*E81</f>
        <v>0</v>
      </c>
      <c r="H81" s="30"/>
      <c r="I81" s="27"/>
      <c r="J81" s="27">
        <f t="shared" si="24"/>
        <v>0</v>
      </c>
      <c r="K81" s="28" t="e">
        <f t="shared" si="25"/>
        <v>#DIV/0!</v>
      </c>
    </row>
    <row r="82" spans="1:11" ht="22.5">
      <c r="A82" s="181"/>
      <c r="B82" s="182" t="s">
        <v>205</v>
      </c>
      <c r="C82" s="179" t="s">
        <v>17</v>
      </c>
      <c r="D82" s="179">
        <v>2</v>
      </c>
      <c r="E82" s="138">
        <v>0</v>
      </c>
      <c r="F82" s="148">
        <f t="shared" si="26"/>
        <v>0</v>
      </c>
      <c r="H82" s="30"/>
      <c r="I82" s="27"/>
      <c r="J82" s="27">
        <f t="shared" si="24"/>
        <v>0</v>
      </c>
      <c r="K82" s="28" t="e">
        <f t="shared" si="25"/>
        <v>#DIV/0!</v>
      </c>
    </row>
    <row r="83" spans="1:11">
      <c r="A83" s="181"/>
      <c r="B83" s="182" t="s">
        <v>206</v>
      </c>
      <c r="C83" s="179" t="s">
        <v>17</v>
      </c>
      <c r="D83" s="179">
        <v>1</v>
      </c>
      <c r="E83" s="138">
        <v>0</v>
      </c>
      <c r="F83" s="148">
        <f t="shared" si="26"/>
        <v>0</v>
      </c>
      <c r="H83" s="29"/>
      <c r="I83" s="27"/>
      <c r="J83" s="27">
        <f t="shared" si="24"/>
        <v>0</v>
      </c>
      <c r="K83" s="28" t="e">
        <f t="shared" si="25"/>
        <v>#DIV/0!</v>
      </c>
    </row>
    <row r="84" spans="1:11">
      <c r="A84" s="181"/>
      <c r="B84" s="182" t="s">
        <v>207</v>
      </c>
      <c r="C84" s="179" t="s">
        <v>174</v>
      </c>
      <c r="D84" s="179">
        <v>100</v>
      </c>
      <c r="E84" s="138">
        <v>0</v>
      </c>
      <c r="F84" s="148">
        <f t="shared" si="26"/>
        <v>0</v>
      </c>
      <c r="H84" s="29"/>
      <c r="I84" s="27"/>
      <c r="J84" s="27">
        <f t="shared" si="24"/>
        <v>0</v>
      </c>
      <c r="K84" s="28" t="e">
        <f t="shared" si="25"/>
        <v>#DIV/0!</v>
      </c>
    </row>
    <row r="85" spans="1:11">
      <c r="A85" s="181"/>
      <c r="B85" s="182" t="s">
        <v>187</v>
      </c>
      <c r="C85" s="179" t="s">
        <v>174</v>
      </c>
      <c r="D85" s="179">
        <v>100</v>
      </c>
      <c r="E85" s="138">
        <v>0</v>
      </c>
      <c r="F85" s="148">
        <f t="shared" si="26"/>
        <v>0</v>
      </c>
      <c r="H85" s="30"/>
      <c r="I85" s="27"/>
      <c r="J85" s="27">
        <f t="shared" si="24"/>
        <v>0</v>
      </c>
      <c r="K85" s="28" t="e">
        <f t="shared" si="25"/>
        <v>#DIV/0!</v>
      </c>
    </row>
    <row r="86" spans="1:11">
      <c r="A86" s="181"/>
      <c r="B86" s="182" t="s">
        <v>208</v>
      </c>
      <c r="C86" s="179" t="s">
        <v>174</v>
      </c>
      <c r="D86" s="179">
        <v>100</v>
      </c>
      <c r="E86" s="138">
        <v>0</v>
      </c>
      <c r="F86" s="148">
        <f t="shared" si="26"/>
        <v>0</v>
      </c>
      <c r="H86" s="30"/>
      <c r="I86" s="27"/>
      <c r="J86" s="27">
        <f t="shared" si="24"/>
        <v>0</v>
      </c>
      <c r="K86" s="28" t="e">
        <f t="shared" si="25"/>
        <v>#DIV/0!</v>
      </c>
    </row>
    <row r="87" spans="1:11">
      <c r="A87" s="181"/>
      <c r="B87" s="182" t="s">
        <v>209</v>
      </c>
      <c r="C87" s="179" t="s">
        <v>174</v>
      </c>
      <c r="D87" s="179">
        <v>100</v>
      </c>
      <c r="E87" s="138">
        <v>0</v>
      </c>
      <c r="F87" s="148">
        <f t="shared" si="26"/>
        <v>0</v>
      </c>
      <c r="H87" s="30"/>
      <c r="I87" s="27"/>
      <c r="J87" s="27">
        <f t="shared" si="24"/>
        <v>0</v>
      </c>
      <c r="K87" s="28" t="e">
        <f t="shared" si="25"/>
        <v>#DIV/0!</v>
      </c>
    </row>
    <row r="88" spans="1:11">
      <c r="A88" s="181"/>
      <c r="B88" s="182" t="s">
        <v>210</v>
      </c>
      <c r="C88" s="179" t="s">
        <v>17</v>
      </c>
      <c r="D88" s="179">
        <v>1</v>
      </c>
      <c r="E88" s="138">
        <v>0</v>
      </c>
      <c r="F88" s="148">
        <f t="shared" si="26"/>
        <v>0</v>
      </c>
      <c r="H88" s="29"/>
      <c r="I88" s="27"/>
      <c r="J88" s="27">
        <f t="shared" si="24"/>
        <v>0</v>
      </c>
      <c r="K88" s="28" t="e">
        <f t="shared" si="25"/>
        <v>#DIV/0!</v>
      </c>
    </row>
    <row r="89" spans="1:11">
      <c r="A89" s="181"/>
      <c r="B89" s="182" t="s">
        <v>211</v>
      </c>
      <c r="C89" s="179" t="s">
        <v>98</v>
      </c>
      <c r="D89" s="179">
        <v>1</v>
      </c>
      <c r="E89" s="138">
        <v>0</v>
      </c>
      <c r="F89" s="148">
        <f t="shared" si="26"/>
        <v>0</v>
      </c>
      <c r="H89" s="84"/>
      <c r="I89" s="85"/>
      <c r="J89" s="85">
        <f t="shared" si="24"/>
        <v>0</v>
      </c>
      <c r="K89" s="28" t="e">
        <f t="shared" si="25"/>
        <v>#DIV/0!</v>
      </c>
    </row>
    <row r="90" spans="1:11">
      <c r="A90" s="122" t="s">
        <v>57</v>
      </c>
      <c r="B90" s="123" t="s">
        <v>94</v>
      </c>
      <c r="C90" s="124"/>
      <c r="D90" s="125"/>
      <c r="E90" s="126"/>
      <c r="F90" s="183">
        <f>F91+F100</f>
        <v>0</v>
      </c>
      <c r="H90" s="22">
        <f>H91+H100</f>
        <v>0</v>
      </c>
      <c r="I90" s="22"/>
      <c r="J90" s="22">
        <f t="shared" ref="J90:J97" si="27">H90+I90</f>
        <v>0</v>
      </c>
      <c r="K90" s="23" t="e">
        <f t="shared" ref="K90" si="28">J90/F90</f>
        <v>#DIV/0!</v>
      </c>
    </row>
    <row r="91" spans="1:11">
      <c r="A91" s="184" t="s">
        <v>58</v>
      </c>
      <c r="B91" s="129" t="s">
        <v>96</v>
      </c>
      <c r="C91" s="130"/>
      <c r="D91" s="131"/>
      <c r="E91" s="132"/>
      <c r="F91" s="133">
        <f>SUM(F92:F99)</f>
        <v>0</v>
      </c>
      <c r="H91" s="121">
        <f>SUM(H92:H99)</f>
        <v>0</v>
      </c>
      <c r="I91" s="120">
        <v>0</v>
      </c>
      <c r="J91" s="120">
        <f t="shared" si="27"/>
        <v>0</v>
      </c>
      <c r="K91" s="26" t="e">
        <f>J91/F91</f>
        <v>#DIV/0!</v>
      </c>
    </row>
    <row r="92" spans="1:11">
      <c r="A92" s="185" t="s">
        <v>76</v>
      </c>
      <c r="B92" s="186" t="s">
        <v>95</v>
      </c>
      <c r="C92" s="147" t="s">
        <v>7</v>
      </c>
      <c r="D92" s="187">
        <v>125</v>
      </c>
      <c r="E92" s="138">
        <v>0</v>
      </c>
      <c r="F92" s="188">
        <f>D92*E92</f>
        <v>0</v>
      </c>
      <c r="H92" s="29"/>
      <c r="I92" s="27"/>
      <c r="J92" s="27">
        <f t="shared" si="27"/>
        <v>0</v>
      </c>
      <c r="K92" s="28" t="e">
        <f t="shared" ref="K92:K97" si="29">J92/F92</f>
        <v>#DIV/0!</v>
      </c>
    </row>
    <row r="93" spans="1:11">
      <c r="A93" s="140" t="s">
        <v>77</v>
      </c>
      <c r="B93" s="186" t="s">
        <v>212</v>
      </c>
      <c r="C93" s="147" t="s">
        <v>10</v>
      </c>
      <c r="D93" s="187">
        <v>142</v>
      </c>
      <c r="E93" s="138">
        <v>0</v>
      </c>
      <c r="F93" s="188">
        <f>D93*E93</f>
        <v>0</v>
      </c>
      <c r="H93" s="29"/>
      <c r="I93" s="27"/>
      <c r="J93" s="27">
        <f t="shared" si="27"/>
        <v>0</v>
      </c>
      <c r="K93" s="28" t="e">
        <f t="shared" si="29"/>
        <v>#DIV/0!</v>
      </c>
    </row>
    <row r="94" spans="1:11">
      <c r="A94" s="140" t="s">
        <v>133</v>
      </c>
      <c r="B94" s="186" t="s">
        <v>213</v>
      </c>
      <c r="C94" s="147" t="s">
        <v>10</v>
      </c>
      <c r="D94" s="187">
        <v>285</v>
      </c>
      <c r="E94" s="138">
        <v>0</v>
      </c>
      <c r="F94" s="188">
        <f t="shared" ref="F94:F98" si="30">D94*E94</f>
        <v>0</v>
      </c>
      <c r="H94" s="30"/>
      <c r="I94" s="27"/>
      <c r="J94" s="27">
        <f t="shared" si="27"/>
        <v>0</v>
      </c>
      <c r="K94" s="28" t="e">
        <f t="shared" si="29"/>
        <v>#DIV/0!</v>
      </c>
    </row>
    <row r="95" spans="1:11">
      <c r="A95" s="140" t="s">
        <v>214</v>
      </c>
      <c r="B95" s="186" t="s">
        <v>215</v>
      </c>
      <c r="C95" s="147" t="s">
        <v>10</v>
      </c>
      <c r="D95" s="187">
        <v>184</v>
      </c>
      <c r="E95" s="138">
        <v>0</v>
      </c>
      <c r="F95" s="188">
        <f t="shared" si="30"/>
        <v>0</v>
      </c>
      <c r="H95" s="30"/>
      <c r="I95" s="27"/>
      <c r="J95" s="27">
        <f t="shared" si="27"/>
        <v>0</v>
      </c>
      <c r="K95" s="28" t="e">
        <f t="shared" si="29"/>
        <v>#DIV/0!</v>
      </c>
    </row>
    <row r="96" spans="1:11">
      <c r="A96" s="140" t="s">
        <v>216</v>
      </c>
      <c r="B96" s="186" t="s">
        <v>217</v>
      </c>
      <c r="C96" s="147" t="s">
        <v>10</v>
      </c>
      <c r="D96" s="187">
        <v>100</v>
      </c>
      <c r="E96" s="138">
        <v>0</v>
      </c>
      <c r="F96" s="188">
        <f t="shared" si="30"/>
        <v>0</v>
      </c>
      <c r="H96" s="30"/>
      <c r="I96" s="27"/>
      <c r="J96" s="27">
        <f t="shared" si="27"/>
        <v>0</v>
      </c>
      <c r="K96" s="28" t="e">
        <f t="shared" si="29"/>
        <v>#DIV/0!</v>
      </c>
    </row>
    <row r="97" spans="1:11">
      <c r="A97" s="140" t="s">
        <v>218</v>
      </c>
      <c r="B97" s="186" t="s">
        <v>219</v>
      </c>
      <c r="C97" s="147" t="s">
        <v>10</v>
      </c>
      <c r="D97" s="187">
        <v>67</v>
      </c>
      <c r="E97" s="138">
        <v>0</v>
      </c>
      <c r="F97" s="188">
        <f t="shared" si="30"/>
        <v>0</v>
      </c>
      <c r="H97" s="29"/>
      <c r="I97" s="27"/>
      <c r="J97" s="27">
        <f t="shared" si="27"/>
        <v>0</v>
      </c>
      <c r="K97" s="28" t="e">
        <f t="shared" si="29"/>
        <v>#DIV/0!</v>
      </c>
    </row>
    <row r="98" spans="1:11">
      <c r="A98" s="140" t="s">
        <v>220</v>
      </c>
      <c r="B98" s="186" t="s">
        <v>221</v>
      </c>
      <c r="C98" s="147" t="s">
        <v>98</v>
      </c>
      <c r="D98" s="187">
        <v>1</v>
      </c>
      <c r="E98" s="138">
        <v>0</v>
      </c>
      <c r="F98" s="188">
        <f t="shared" si="30"/>
        <v>0</v>
      </c>
      <c r="H98" s="29"/>
      <c r="I98" s="27"/>
      <c r="J98" s="27">
        <f t="shared" ref="J98:J99" si="31">H98+I98</f>
        <v>0</v>
      </c>
      <c r="K98" s="28" t="e">
        <f t="shared" ref="K98:K99" si="32">J98/F98</f>
        <v>#DIV/0!</v>
      </c>
    </row>
    <row r="99" spans="1:11">
      <c r="A99" s="140" t="s">
        <v>222</v>
      </c>
      <c r="B99" s="186" t="s">
        <v>223</v>
      </c>
      <c r="C99" s="179" t="s">
        <v>98</v>
      </c>
      <c r="D99" s="187">
        <v>2</v>
      </c>
      <c r="E99" s="138">
        <v>0</v>
      </c>
      <c r="F99" s="188">
        <f>D99*E99</f>
        <v>0</v>
      </c>
      <c r="H99" s="29"/>
      <c r="I99" s="27"/>
      <c r="J99" s="27">
        <f t="shared" si="31"/>
        <v>0</v>
      </c>
      <c r="K99" s="28" t="e">
        <f t="shared" si="32"/>
        <v>#DIV/0!</v>
      </c>
    </row>
    <row r="100" spans="1:11">
      <c r="A100" s="189" t="s">
        <v>59</v>
      </c>
      <c r="B100" s="129" t="s">
        <v>97</v>
      </c>
      <c r="C100" s="190"/>
      <c r="D100" s="131"/>
      <c r="E100" s="132"/>
      <c r="F100" s="133">
        <f>SUM(F101:F106)</f>
        <v>0</v>
      </c>
      <c r="H100" s="121">
        <f>SUM(H101:H106)</f>
        <v>0</v>
      </c>
      <c r="I100" s="120">
        <v>0</v>
      </c>
      <c r="J100" s="120">
        <f t="shared" ref="J100:J106" si="33">H100+I100</f>
        <v>0</v>
      </c>
      <c r="K100" s="26" t="e">
        <f>J100/F100</f>
        <v>#DIV/0!</v>
      </c>
    </row>
    <row r="101" spans="1:11">
      <c r="A101" s="191" t="s">
        <v>78</v>
      </c>
      <c r="B101" s="192" t="s">
        <v>95</v>
      </c>
      <c r="C101" s="193" t="s">
        <v>7</v>
      </c>
      <c r="D101" s="194">
        <v>115</v>
      </c>
      <c r="E101" s="195">
        <v>0</v>
      </c>
      <c r="F101" s="188">
        <f>D101*E101</f>
        <v>0</v>
      </c>
      <c r="H101" s="30"/>
      <c r="I101" s="27"/>
      <c r="J101" s="27">
        <f t="shared" si="33"/>
        <v>0</v>
      </c>
      <c r="K101" s="28" t="e">
        <f t="shared" ref="K101:K106" si="34">J101/F101</f>
        <v>#DIV/0!</v>
      </c>
    </row>
    <row r="102" spans="1:11">
      <c r="A102" s="191" t="s">
        <v>224</v>
      </c>
      <c r="B102" s="192" t="s">
        <v>225</v>
      </c>
      <c r="C102" s="193" t="s">
        <v>17</v>
      </c>
      <c r="D102" s="194">
        <v>9</v>
      </c>
      <c r="E102" s="195">
        <v>0</v>
      </c>
      <c r="F102" s="188">
        <f t="shared" ref="F102:F104" si="35">D102*E102</f>
        <v>0</v>
      </c>
      <c r="H102" s="29"/>
      <c r="I102" s="27"/>
      <c r="J102" s="27">
        <f t="shared" si="33"/>
        <v>0</v>
      </c>
      <c r="K102" s="28" t="e">
        <f t="shared" si="34"/>
        <v>#DIV/0!</v>
      </c>
    </row>
    <row r="103" spans="1:11">
      <c r="A103" s="191" t="s">
        <v>226</v>
      </c>
      <c r="B103" s="192" t="s">
        <v>227</v>
      </c>
      <c r="C103" s="193" t="s">
        <v>10</v>
      </c>
      <c r="D103" s="194">
        <v>539</v>
      </c>
      <c r="E103" s="195">
        <v>0</v>
      </c>
      <c r="F103" s="188">
        <f t="shared" si="35"/>
        <v>0</v>
      </c>
      <c r="H103" s="30"/>
      <c r="I103" s="27"/>
      <c r="J103" s="27">
        <f t="shared" si="33"/>
        <v>0</v>
      </c>
      <c r="K103" s="28" t="e">
        <f t="shared" si="34"/>
        <v>#DIV/0!</v>
      </c>
    </row>
    <row r="104" spans="1:11">
      <c r="A104" s="191" t="s">
        <v>228</v>
      </c>
      <c r="B104" s="192" t="s">
        <v>229</v>
      </c>
      <c r="C104" s="193" t="s">
        <v>10</v>
      </c>
      <c r="D104" s="194">
        <v>90</v>
      </c>
      <c r="E104" s="195">
        <v>0</v>
      </c>
      <c r="F104" s="188">
        <f t="shared" si="35"/>
        <v>0</v>
      </c>
      <c r="H104" s="29"/>
      <c r="I104" s="27"/>
      <c r="J104" s="27">
        <f t="shared" si="33"/>
        <v>0</v>
      </c>
      <c r="K104" s="28" t="e">
        <f t="shared" si="34"/>
        <v>#DIV/0!</v>
      </c>
    </row>
    <row r="105" spans="1:11">
      <c r="A105" s="191" t="s">
        <v>230</v>
      </c>
      <c r="B105" s="192" t="s">
        <v>212</v>
      </c>
      <c r="C105" s="193" t="s">
        <v>10</v>
      </c>
      <c r="D105" s="194">
        <v>87</v>
      </c>
      <c r="E105" s="195">
        <v>0</v>
      </c>
      <c r="F105" s="196">
        <f>D105*E105</f>
        <v>0</v>
      </c>
      <c r="H105" s="29"/>
      <c r="I105" s="27"/>
      <c r="J105" s="27">
        <f t="shared" si="33"/>
        <v>0</v>
      </c>
      <c r="K105" s="28" t="e">
        <f t="shared" si="34"/>
        <v>#DIV/0!</v>
      </c>
    </row>
    <row r="106" spans="1:11" ht="15.75" thickBot="1">
      <c r="A106" s="197" t="s">
        <v>231</v>
      </c>
      <c r="B106" s="198" t="s">
        <v>232</v>
      </c>
      <c r="C106" s="199" t="s">
        <v>98</v>
      </c>
      <c r="D106" s="200">
        <v>1</v>
      </c>
      <c r="E106" s="201">
        <v>0</v>
      </c>
      <c r="F106" s="202">
        <f>D106*E106</f>
        <v>0</v>
      </c>
      <c r="H106" s="29"/>
      <c r="I106" s="27"/>
      <c r="J106" s="27">
        <f t="shared" si="33"/>
        <v>0</v>
      </c>
      <c r="K106" s="28" t="e">
        <f t="shared" si="34"/>
        <v>#DIV/0!</v>
      </c>
    </row>
    <row r="107" spans="1:11">
      <c r="H107" s="86">
        <f>H5+H36+H90</f>
        <v>0</v>
      </c>
      <c r="I107" s="86">
        <f>I5+I36+I90</f>
        <v>0</v>
      </c>
      <c r="J107" s="86">
        <f>J5+J36+J90</f>
        <v>0</v>
      </c>
    </row>
  </sheetData>
  <mergeCells count="3">
    <mergeCell ref="A2:K2"/>
    <mergeCell ref="A1:K1"/>
    <mergeCell ref="B3:K3"/>
  </mergeCells>
  <pageMargins left="0.78740157480314965" right="0.19685039370078741" top="0.39370078740157483" bottom="0.78740157480314965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protokół</vt:lpstr>
      <vt:lpstr>PŚP</vt:lpstr>
      <vt:lpstr>szczegol</vt:lpstr>
      <vt:lpstr>PŚP!Obszar_wydruku</vt:lpstr>
      <vt:lpstr>szczegol!Obszar_wydruku</vt:lpstr>
      <vt:lpstr>szczegol!Tytuły_wydruku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Mateusz Mikołajczk</cp:lastModifiedBy>
  <cp:lastPrinted>2021-04-09T10:09:25Z</cp:lastPrinted>
  <dcterms:created xsi:type="dcterms:W3CDTF">2014-12-09T11:51:34Z</dcterms:created>
  <dcterms:modified xsi:type="dcterms:W3CDTF">2022-12-16T10:39:11Z</dcterms:modified>
</cp:coreProperties>
</file>