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Mateusz\Desktop\PROJEKT POŁUDNIE\PRZETARG\DO PUBLIKACJI\"/>
    </mc:Choice>
  </mc:AlternateContent>
  <xr:revisionPtr revIDLastSave="0" documentId="13_ncr:1_{08B97AAE-6A61-4974-AB7A-FE68EC6527A9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Zbiorczy" sheetId="1" r:id="rId1"/>
    <sheet name="10-Drogi" sheetId="2" r:id="rId2"/>
    <sheet name="52-WodKan" sheetId="3" r:id="rId3"/>
    <sheet name="51-Energ" sheetId="4" r:id="rId4"/>
  </sheets>
  <definedNames>
    <definedName name="_xlnm.Print_Area" localSheetId="1">'10-Drogi'!$A$1:$G$36</definedName>
    <definedName name="_xlnm.Print_Area" localSheetId="3">'51-Energ'!$A$1:$G$13</definedName>
    <definedName name="_xlnm.Print_Area" localSheetId="2">'52-WodKan'!$A$1:$G$4</definedName>
    <definedName name="_xlnm.Print_Area" localSheetId="0">Zbiorczy!$A$1:$B$16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G60" i="3"/>
  <c r="B10" i="1"/>
  <c r="G16" i="4"/>
  <c r="G20" i="4" l="1"/>
  <c r="G19" i="4"/>
  <c r="G18" i="4"/>
  <c r="G17" i="4"/>
  <c r="G15" i="4"/>
  <c r="G13" i="4"/>
  <c r="G12" i="4"/>
  <c r="G11" i="4"/>
  <c r="G10" i="4"/>
  <c r="G9" i="4"/>
  <c r="G8" i="4"/>
  <c r="G7" i="4"/>
  <c r="G6" i="4"/>
  <c r="G21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G30" i="2"/>
  <c r="G24" i="2"/>
  <c r="G20" i="2"/>
  <c r="G21" i="2"/>
  <c r="G22" i="2"/>
  <c r="G19" i="2"/>
  <c r="G17" i="2"/>
  <c r="G16" i="2"/>
  <c r="G12" i="2"/>
  <c r="G32" i="2" l="1"/>
  <c r="G28" i="2"/>
  <c r="G25" i="2"/>
  <c r="G15" i="2"/>
  <c r="G13" i="2"/>
  <c r="G8" i="2"/>
  <c r="G7" i="2"/>
  <c r="G36" i="2" l="1"/>
  <c r="B8" i="1" s="1"/>
  <c r="B11" i="1" l="1"/>
  <c r="B12" i="1" s="1"/>
  <c r="B13" i="1" s="1"/>
</calcChain>
</file>

<file path=xl/sharedStrings.xml><?xml version="1.0" encoding="utf-8"?>
<sst xmlns="http://schemas.openxmlformats.org/spreadsheetml/2006/main" count="307" uniqueCount="140">
  <si>
    <t>Wyszczególnienie</t>
  </si>
  <si>
    <t>Wartość</t>
  </si>
  <si>
    <t>branż</t>
  </si>
  <si>
    <t>[PLN]</t>
  </si>
  <si>
    <t>ROBOTY DROGOWE</t>
  </si>
  <si>
    <t>ROBOTY WODNO-KANALIZACYJNE</t>
  </si>
  <si>
    <t>ROBOTY ELEKTROENERGETYCZNE</t>
  </si>
  <si>
    <t>RAZEM KOSZT ROBÓT</t>
  </si>
  <si>
    <t>VAT 23 %</t>
  </si>
  <si>
    <t>OGÓŁEM</t>
  </si>
  <si>
    <t>LP.</t>
  </si>
  <si>
    <t>Numer  OST</t>
  </si>
  <si>
    <t>Wyszczególnienie  elementów   rozliczeniowych</t>
  </si>
  <si>
    <t>Jedn.</t>
  </si>
  <si>
    <t>Ilość robót</t>
  </si>
  <si>
    <t>Cena jedn.</t>
  </si>
  <si>
    <t>nazwa</t>
  </si>
  <si>
    <t>ROBOTY PRZYGOTOWAWCZE</t>
  </si>
  <si>
    <t>Odtworzenie trasy w terenie</t>
  </si>
  <si>
    <t>Odtworzenie (wyznaczenie) trasy i punktów wysokościowych</t>
  </si>
  <si>
    <t>m2</t>
  </si>
  <si>
    <t>m3</t>
  </si>
  <si>
    <t>ROBOTY ZIEMNE</t>
  </si>
  <si>
    <t>Wykonanie nasypów:</t>
  </si>
  <si>
    <t>PODBUDOWY</t>
  </si>
  <si>
    <t>Profilowanie i zagęszczenie podłoża</t>
  </si>
  <si>
    <t>Podbudowa z betonu wałowanego:</t>
  </si>
  <si>
    <t>NAWIERZCHNIE</t>
  </si>
  <si>
    <t>ROBOTY WYKOŃCZENIOWE</t>
  </si>
  <si>
    <t>m</t>
  </si>
  <si>
    <t>szt.</t>
  </si>
  <si>
    <t>ELEMENTY ULIC</t>
  </si>
  <si>
    <t>Krawężniki betonowe - oporniki 12x25x100 na ławie betonowej z oporem</t>
  </si>
  <si>
    <t>RAZEM  KOSZT  ROBÓT</t>
  </si>
  <si>
    <t>UWAGA:</t>
  </si>
  <si>
    <t>Elementy robót uznane za dodatkowe będą rozliczane wg cen jednostkowych podanych w kosztorysie.
Elementy robót nieujęte w przedmiarze będą rozliczane wg aktualnych cen średnich podawanych przez Sekocenbud.</t>
  </si>
  <si>
    <t>kpl.</t>
  </si>
  <si>
    <t>01.03.02</t>
  </si>
  <si>
    <t>Wykop w gruncie kategorii III</t>
  </si>
  <si>
    <t>KOSZTORYS INWESTORSKI</t>
  </si>
  <si>
    <t>-</t>
  </si>
  <si>
    <t>Zdjęcie warstwy istniejącego gruntu gr. 30 cm do wywiezienia na odl. 10 km</t>
  </si>
  <si>
    <t>Budowa linii kablowych nn-0.4kV</t>
  </si>
  <si>
    <t>Budowa oświetlenia</t>
  </si>
  <si>
    <t>zadanie 2</t>
  </si>
  <si>
    <t>ha</t>
  </si>
  <si>
    <t>Budowa słupa wys. 8m z fundamentem i oprawą LED</t>
  </si>
  <si>
    <t>Budowa placu składowego</t>
  </si>
  <si>
    <t>Zadanie</t>
  </si>
  <si>
    <t>D-02.01.01j</t>
  </si>
  <si>
    <t>Wykonanie wykopów w gruntach nieskalistych</t>
  </si>
  <si>
    <t>D-02.03.01</t>
  </si>
  <si>
    <t>D-02.01.01</t>
  </si>
  <si>
    <t>D-02.01.01f</t>
  </si>
  <si>
    <t>Nawierzchnia z betonowej kostki brukowej</t>
  </si>
  <si>
    <t>D-06.03.01a</t>
  </si>
  <si>
    <t>D-08.01.01b</t>
  </si>
  <si>
    <t>D-04.01.01</t>
  </si>
  <si>
    <t>- z gruntu z zakupu z transportem</t>
  </si>
  <si>
    <t>D-04.04.00a</t>
  </si>
  <si>
    <t>Podłoże ulepszone z mieszanki kruszywa niezwiązanego</t>
  </si>
  <si>
    <t>- zasyp piaskowy gr. 5cm wypełnionej geokraty</t>
  </si>
  <si>
    <t xml:space="preserve">- zasyp z kruszywa C50/30 0/16 gr.5cm </t>
  </si>
  <si>
    <t>- o gr.20cm c30/37</t>
  </si>
  <si>
    <t>- o gr.36cm c30/37</t>
  </si>
  <si>
    <t>- szara fazowana typu "behaton" - gr. 10cm na podsypce cem.-piask. 4 cm</t>
  </si>
  <si>
    <t>D-01.00.00</t>
  </si>
  <si>
    <t>D-01.01.00</t>
  </si>
  <si>
    <t>D-01.01.01</t>
  </si>
  <si>
    <t>D-01.02.02a</t>
  </si>
  <si>
    <t>D-02.00.00</t>
  </si>
  <si>
    <t>D-04.00.00</t>
  </si>
  <si>
    <t>D-04.06.01b</t>
  </si>
  <si>
    <t>D-05.00.00</t>
  </si>
  <si>
    <t>D-05.03.23a</t>
  </si>
  <si>
    <t>D-06.00.00</t>
  </si>
  <si>
    <t>D-08.00.00</t>
  </si>
  <si>
    <t>Montaż rur osłonowych RHDPEp 110 / SRS 110</t>
  </si>
  <si>
    <t>Montaż linii kablowej YAKXS 5x10mm2</t>
  </si>
  <si>
    <t>Montaż rur osłonowych dwudzielnych A-160 PS</t>
  </si>
  <si>
    <t>Montaż linii kablowej YKXS 5x16mm2</t>
  </si>
  <si>
    <t>Montaż linii kablowej YKXS 5x35mm2</t>
  </si>
  <si>
    <t>Montaż linii kablowej YKXS 5x120mm2</t>
  </si>
  <si>
    <t>Montaż złącza kablowego KRSN-00/4R-NH2/F</t>
  </si>
  <si>
    <t>Montaż złącza kablowego KRSN-00/2R-NH2/F</t>
  </si>
  <si>
    <t>Montaż linii kablowej YKXS 3x2,5mm2</t>
  </si>
  <si>
    <t>Montaż szafki oświetleniowej 3f na fundamencie</t>
  </si>
  <si>
    <t>wywóz na odl. 10 km</t>
  </si>
  <si>
    <t>D-09.01.01</t>
  </si>
  <si>
    <t>Zieleń drogowa</t>
  </si>
  <si>
    <t>-humusowanie gr.10 cm z obsianiem mieszanką traw</t>
  </si>
  <si>
    <t>D-01.02.04</t>
  </si>
  <si>
    <t>Rozbiórka elementów dróg</t>
  </si>
  <si>
    <t>- rozbiórka istniejacej nawierzchni z żelbetowych płyt drogowych</t>
  </si>
  <si>
    <t>D-10.03.01b</t>
  </si>
  <si>
    <t>Nawierzchnia z prefabrykowanych żelbetowych pełnych płyt wielkowymiarowych - regulacja wysokości, płyty z rozbiórki</t>
  </si>
  <si>
    <t>Pobocze utwardzone kruszywem łamanym gr.20cm</t>
  </si>
  <si>
    <t>Wzmocnienie podłoża gruntowego metodą ubijania z wymianą dynamiczną</t>
  </si>
  <si>
    <t>Wzmocnienie geokratą przestrzenną słabego podłoża gr.12cm</t>
  </si>
  <si>
    <t>Sieć kanalizacji deszczowej.</t>
  </si>
  <si>
    <r>
      <t>D</t>
    </r>
    <r>
      <rPr>
        <b/>
        <vertAlign val="subscript"/>
        <sz val="12"/>
        <color rgb="FF000000"/>
        <rFont val="Calibri"/>
        <family val="2"/>
        <charset val="238"/>
        <scheme val="minor"/>
      </rPr>
      <t xml:space="preserve">1 </t>
    </r>
    <r>
      <rPr>
        <b/>
        <sz val="12"/>
        <color rgb="FF000000"/>
        <rFont val="Calibri"/>
        <family val="2"/>
        <charset val="238"/>
        <scheme val="minor"/>
      </rPr>
      <t>– D</t>
    </r>
    <r>
      <rPr>
        <b/>
        <vertAlign val="subscript"/>
        <sz val="12"/>
        <color rgb="FF000000"/>
        <rFont val="Calibri"/>
        <family val="2"/>
        <charset val="238"/>
        <scheme val="minor"/>
      </rPr>
      <t>3</t>
    </r>
  </si>
  <si>
    <t>Roboty ziemne</t>
  </si>
  <si>
    <t xml:space="preserve">wykop liniowy </t>
  </si>
  <si>
    <r>
      <t>m</t>
    </r>
    <r>
      <rPr>
        <vertAlign val="superscript"/>
        <sz val="12"/>
        <color rgb="FF000000"/>
        <rFont val="Calibri"/>
        <family val="2"/>
        <charset val="238"/>
      </rPr>
      <t xml:space="preserve">3 </t>
    </r>
  </si>
  <si>
    <t xml:space="preserve">podsypka + obsypka </t>
  </si>
  <si>
    <t xml:space="preserve">zasyp wykopu </t>
  </si>
  <si>
    <t xml:space="preserve">wywóz nadmiaru ziemi </t>
  </si>
  <si>
    <t>Roboty instalacyjne</t>
  </si>
  <si>
    <t xml:space="preserve">montaż rurociągu ɸ400PCV  </t>
  </si>
  <si>
    <t>mb</t>
  </si>
  <si>
    <t xml:space="preserve">tuleja dla ɸ400PCV  </t>
  </si>
  <si>
    <t xml:space="preserve">otworowanie dla ɸ400PCV  </t>
  </si>
  <si>
    <t xml:space="preserve">studnia betonowa ɸ1200 z kratą kpl. H=1,0m  </t>
  </si>
  <si>
    <t xml:space="preserve">badanie szczelności </t>
  </si>
  <si>
    <r>
      <t>D</t>
    </r>
    <r>
      <rPr>
        <b/>
        <vertAlign val="subscript"/>
        <sz val="12"/>
        <color rgb="FF000000"/>
        <rFont val="Calibri"/>
        <family val="2"/>
        <charset val="238"/>
        <scheme val="minor"/>
      </rPr>
      <t xml:space="preserve">3 </t>
    </r>
    <r>
      <rPr>
        <b/>
        <sz val="12"/>
        <color rgb="FF000000"/>
        <rFont val="Calibri"/>
        <family val="2"/>
        <charset val="238"/>
        <scheme val="minor"/>
      </rPr>
      <t>– D</t>
    </r>
    <r>
      <rPr>
        <b/>
        <vertAlign val="subscript"/>
        <sz val="12"/>
        <color rgb="FF000000"/>
        <rFont val="Calibri"/>
        <family val="2"/>
        <charset val="238"/>
        <scheme val="minor"/>
      </rPr>
      <t xml:space="preserve">4 </t>
    </r>
    <r>
      <rPr>
        <b/>
        <sz val="12"/>
        <color rgb="FF000000"/>
        <rFont val="Calibri"/>
        <family val="2"/>
        <charset val="238"/>
        <scheme val="minor"/>
      </rPr>
      <t>– D</t>
    </r>
    <r>
      <rPr>
        <b/>
        <vertAlign val="subscript"/>
        <sz val="12"/>
        <color rgb="FF000000"/>
        <rFont val="Calibri"/>
        <family val="2"/>
        <charset val="238"/>
        <scheme val="minor"/>
      </rPr>
      <t>istn.</t>
    </r>
  </si>
  <si>
    <t xml:space="preserve">deskowanie ścian wykopów wraz z rozbiórką </t>
  </si>
  <si>
    <r>
      <t>m</t>
    </r>
    <r>
      <rPr>
        <vertAlign val="superscript"/>
        <sz val="12"/>
        <color rgb="FF000000"/>
        <rFont val="Calibri"/>
        <family val="2"/>
        <charset val="238"/>
      </rPr>
      <t xml:space="preserve">2 </t>
    </r>
  </si>
  <si>
    <r>
      <t>montaż studni D</t>
    </r>
    <r>
      <rPr>
        <vertAlign val="subscript"/>
        <sz val="12"/>
        <color rgb="FF000000"/>
        <rFont val="Calibri"/>
        <family val="2"/>
        <charset val="238"/>
        <scheme val="minor"/>
      </rPr>
      <t xml:space="preserve">4 </t>
    </r>
    <r>
      <rPr>
        <sz val="12"/>
        <color rgb="FF000000"/>
        <rFont val="Calibri"/>
        <family val="2"/>
        <charset val="238"/>
        <scheme val="minor"/>
      </rPr>
      <t xml:space="preserve"> z włazem typu ciężkiego </t>
    </r>
  </si>
  <si>
    <t xml:space="preserve">tuleje dla ɸ400PCV wraz z otworowaniem </t>
  </si>
  <si>
    <t xml:space="preserve">ułożenie taśmy ostrzegawczej </t>
  </si>
  <si>
    <t>Roboty drogowe</t>
  </si>
  <si>
    <t xml:space="preserve">rozebranie wraz z ponownym ułożeniem kostki brukowej  </t>
  </si>
  <si>
    <t>montaż separatora wirowego z otworami dla ɸ400 PCV EOW-1 40/400</t>
  </si>
  <si>
    <t>montaż wylotu żelbet. dla ɸ400 PCV</t>
  </si>
  <si>
    <t xml:space="preserve">Przyłącze wodociągowe </t>
  </si>
  <si>
    <t>podsypka + obsypka gunt rodzimy pisaek</t>
  </si>
  <si>
    <t xml:space="preserve">wcinka do istn. wodociągu na docelowej rzędnej 1,7m poniżej projektowanego terenu placu ( istn. odcinek pionowy) </t>
  </si>
  <si>
    <t xml:space="preserve">montaż zasuwy wodociągowej DN-40 żel.koł. ( 1 w tym 1 do odwodnienia z króćcem 0,5m zabezpieczonym siatką </t>
  </si>
  <si>
    <t xml:space="preserve">demontaż istn. skrzynki wodociągowej </t>
  </si>
  <si>
    <t xml:space="preserve">montaż rurociągu   ɸ50PE </t>
  </si>
  <si>
    <t>płukanie sieci wodociągowej</t>
  </si>
  <si>
    <t>próba ciśnieniowa sieci wodociągowej</t>
  </si>
  <si>
    <t>zaślepienie wylotu w skrzynce uliznej</t>
  </si>
  <si>
    <t xml:space="preserve">montaż skrzynki ulicznej </t>
  </si>
  <si>
    <r>
      <t>D</t>
    </r>
    <r>
      <rPr>
        <b/>
        <vertAlign val="subscript"/>
        <sz val="12"/>
        <color rgb="FF000000"/>
        <rFont val="Calibri"/>
        <family val="2"/>
        <charset val="238"/>
        <scheme val="minor"/>
      </rPr>
      <t xml:space="preserve">4 </t>
    </r>
    <r>
      <rPr>
        <b/>
        <sz val="12"/>
        <color rgb="FF000000"/>
        <rFont val="Calibri"/>
        <family val="2"/>
        <charset val="238"/>
        <scheme val="minor"/>
      </rPr>
      <t>– wylotu</t>
    </r>
  </si>
  <si>
    <t xml:space="preserve">przewiert sterowany ɸ400PE  </t>
  </si>
  <si>
    <t>montaż ɸ400 PCV</t>
  </si>
  <si>
    <t>ZAŁĄCZNIK 4 do Zapytania ofertowego</t>
  </si>
  <si>
    <t>Ślepy Kosztorys</t>
  </si>
  <si>
    <t>przy ul. Ku Ujściu w Gdańsku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</si>
</sst>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\ ;[Red]\(0\)"/>
    <numFmt numFmtId="165" formatCode="0.0"/>
    <numFmt numFmtId="166" formatCode="dd/mm/yy/"/>
    <numFmt numFmtId="167" formatCode="yy/dd/mm/"/>
    <numFmt numFmtId="168" formatCode="yy/dd/mm"/>
    <numFmt numFmtId="169" formatCode="#"/>
    <numFmt numFmtId="170" formatCode="yyyy\-mm\-dd;@"/>
    <numFmt numFmtId="171" formatCode="#,##0.000"/>
  </numFmts>
  <fonts count="32">
    <font>
      <sz val="11"/>
      <color rgb="FF000000"/>
      <name val="Arial"/>
      <charset val="1"/>
    </font>
    <font>
      <b/>
      <sz val="14"/>
      <color rgb="FF000000"/>
      <name val="Tahoma"/>
      <charset val="1"/>
    </font>
    <font>
      <sz val="14"/>
      <color rgb="FF000000"/>
      <name val="Tahoma"/>
      <charset val="1"/>
    </font>
    <font>
      <sz val="10"/>
      <color rgb="FF000000"/>
      <name val="Tahoma"/>
      <charset val="1"/>
    </font>
    <font>
      <sz val="12"/>
      <color rgb="FF000000"/>
      <name val="Tahoma"/>
      <charset val="1"/>
    </font>
    <font>
      <b/>
      <sz val="12"/>
      <color rgb="FF000000"/>
      <name val="Tahoma"/>
      <charset val="1"/>
    </font>
    <font>
      <sz val="10"/>
      <color rgb="FF000000"/>
      <name val="Tahoma"/>
      <family val="2"/>
      <charset val="238"/>
    </font>
    <font>
      <sz val="10"/>
      <name val="Tahoma"/>
      <charset val="1"/>
    </font>
    <font>
      <sz val="10"/>
      <color rgb="FF000000"/>
      <name val="PL Times New Roman"/>
      <charset val="238"/>
    </font>
    <font>
      <b/>
      <sz val="11"/>
      <color rgb="FF000000"/>
      <name val="Tahoma"/>
      <charset val="1"/>
    </font>
    <font>
      <b/>
      <sz val="11"/>
      <color rgb="FF008000"/>
      <name val="Tahoma"/>
      <charset val="1"/>
    </font>
    <font>
      <b/>
      <sz val="14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8"/>
      <name val="Arial"/>
      <charset val="1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vertAlign val="subscript"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</font>
    <font>
      <vertAlign val="subscript"/>
      <sz val="12"/>
      <color rgb="FF000000"/>
      <name val="Calibri"/>
      <family val="2"/>
      <charset val="238"/>
      <scheme val="minor"/>
    </font>
    <font>
      <sz val="12"/>
      <color rgb="FF00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D7"/>
      </patternFill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D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141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2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49" fontId="11" fillId="5" borderId="0" xfId="0" applyNumberFormat="1" applyFont="1" applyFill="1" applyAlignment="1">
      <alignment horizontal="left" vertical="top"/>
    </xf>
    <xf numFmtId="0" fontId="10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/>
    </xf>
    <xf numFmtId="2" fontId="1" fillId="5" borderId="0" xfId="0" applyNumberFormat="1" applyFont="1" applyFill="1" applyAlignment="1">
      <alignment horizontal="center" vertical="top"/>
    </xf>
    <xf numFmtId="1" fontId="1" fillId="5" borderId="0" xfId="0" applyNumberFormat="1" applyFont="1" applyFill="1" applyAlignment="1">
      <alignment horizontal="center" vertical="top"/>
    </xf>
    <xf numFmtId="3" fontId="2" fillId="7" borderId="0" xfId="0" applyNumberFormat="1" applyFont="1" applyFill="1" applyAlignment="1">
      <alignment horizontal="left" vertical="center"/>
    </xf>
    <xf numFmtId="0" fontId="15" fillId="5" borderId="0" xfId="0" applyFont="1" applyFill="1" applyAlignment="1">
      <alignment vertical="top"/>
    </xf>
    <xf numFmtId="49" fontId="11" fillId="5" borderId="0" xfId="0" applyNumberFormat="1" applyFont="1" applyFill="1" applyAlignment="1">
      <alignment horizontal="right" vertical="top" wrapText="1"/>
    </xf>
    <xf numFmtId="49" fontId="11" fillId="5" borderId="0" xfId="0" applyNumberFormat="1" applyFont="1" applyFill="1" applyAlignment="1">
      <alignment horizontal="center" vertical="top" wrapText="1"/>
    </xf>
    <xf numFmtId="1" fontId="11" fillId="5" borderId="0" xfId="0" applyNumberFormat="1" applyFont="1" applyFill="1" applyAlignment="1">
      <alignment horizontal="center" vertical="top" wrapText="1"/>
    </xf>
    <xf numFmtId="2" fontId="11" fillId="5" borderId="0" xfId="0" applyNumberFormat="1" applyFont="1" applyFill="1" applyAlignment="1">
      <alignment horizontal="center" vertical="top" wrapText="1"/>
    </xf>
    <xf numFmtId="0" fontId="15" fillId="0" borderId="0" xfId="0" applyFont="1" applyAlignment="1">
      <alignment vertical="top"/>
    </xf>
    <xf numFmtId="0" fontId="16" fillId="0" borderId="0" xfId="0" applyFont="1"/>
    <xf numFmtId="49" fontId="17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center" vertical="top"/>
    </xf>
    <xf numFmtId="1" fontId="17" fillId="0" borderId="0" xfId="0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0" fontId="6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left" vertical="top"/>
    </xf>
    <xf numFmtId="49" fontId="13" fillId="2" borderId="3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/>
    </xf>
    <xf numFmtId="1" fontId="6" fillId="2" borderId="3" xfId="0" applyNumberFormat="1" applyFont="1" applyFill="1" applyBorder="1" applyAlignment="1">
      <alignment horizontal="right" vertical="top"/>
    </xf>
    <xf numFmtId="2" fontId="6" fillId="2" borderId="3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1" fontId="16" fillId="0" borderId="0" xfId="0" applyNumberFormat="1" applyFont="1"/>
    <xf numFmtId="2" fontId="1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17" fillId="7" borderId="0" xfId="0" applyNumberFormat="1" applyFont="1" applyFill="1" applyAlignment="1">
      <alignment horizontal="left" vertical="center"/>
    </xf>
    <xf numFmtId="3" fontId="16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19" fillId="0" borderId="0" xfId="0" applyFont="1"/>
    <xf numFmtId="1" fontId="19" fillId="0" borderId="0" xfId="0" applyNumberFormat="1" applyFont="1"/>
    <xf numFmtId="2" fontId="19" fillId="0" borderId="0" xfId="0" applyNumberFormat="1" applyFont="1"/>
    <xf numFmtId="3" fontId="19" fillId="0" borderId="0" xfId="0" applyNumberFormat="1" applyFont="1"/>
    <xf numFmtId="4" fontId="13" fillId="2" borderId="4" xfId="0" applyNumberFormat="1" applyFont="1" applyFill="1" applyBorder="1" applyAlignment="1">
      <alignment horizontal="righ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/>
    </xf>
    <xf numFmtId="171" fontId="20" fillId="0" borderId="1" xfId="0" applyNumberFormat="1" applyFont="1" applyBorder="1" applyAlignment="1">
      <alignment vertical="top"/>
    </xf>
    <xf numFmtId="2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3" fontId="20" fillId="0" borderId="1" xfId="0" applyNumberFormat="1" applyFont="1" applyBorder="1" applyAlignment="1">
      <alignment vertical="top"/>
    </xf>
    <xf numFmtId="3" fontId="20" fillId="0" borderId="1" xfId="0" applyNumberFormat="1" applyFont="1" applyBorder="1" applyAlignment="1">
      <alignment horizontal="center" vertical="top"/>
    </xf>
    <xf numFmtId="3" fontId="21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166" fontId="20" fillId="0" borderId="1" xfId="0" applyNumberFormat="1" applyFont="1" applyBorder="1" applyAlignment="1">
      <alignment horizontal="left" vertical="top"/>
    </xf>
    <xf numFmtId="167" fontId="20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horizontal="left"/>
    </xf>
    <xf numFmtId="167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168" fontId="20" fillId="0" borderId="1" xfId="0" applyNumberFormat="1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169" fontId="20" fillId="0" borderId="1" xfId="0" applyNumberFormat="1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 vertical="center"/>
    </xf>
    <xf numFmtId="169" fontId="20" fillId="0" borderId="1" xfId="0" applyNumberFormat="1" applyFont="1" applyBorder="1" applyAlignment="1">
      <alignment horizontal="right" vertical="center"/>
    </xf>
    <xf numFmtId="0" fontId="22" fillId="2" borderId="2" xfId="0" applyFont="1" applyFill="1" applyBorder="1" applyAlignment="1">
      <alignment horizontal="left" vertical="top"/>
    </xf>
    <xf numFmtId="49" fontId="22" fillId="2" borderId="3" xfId="0" applyNumberFormat="1" applyFont="1" applyFill="1" applyBorder="1" applyAlignment="1">
      <alignment horizontal="left" vertical="top"/>
    </xf>
    <xf numFmtId="49" fontId="22" fillId="2" borderId="3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vertical="top"/>
    </xf>
    <xf numFmtId="3" fontId="20" fillId="2" borderId="3" xfId="0" applyNumberFormat="1" applyFont="1" applyFill="1" applyBorder="1" applyAlignment="1">
      <alignment horizontal="right" vertical="top"/>
    </xf>
    <xf numFmtId="2" fontId="20" fillId="2" borderId="3" xfId="0" applyNumberFormat="1" applyFont="1" applyFill="1" applyBorder="1" applyAlignment="1">
      <alignment vertical="top"/>
    </xf>
    <xf numFmtId="3" fontId="22" fillId="2" borderId="4" xfId="0" applyNumberFormat="1" applyFont="1" applyFill="1" applyBorder="1" applyAlignment="1">
      <alignment vertical="top"/>
    </xf>
    <xf numFmtId="0" fontId="20" fillId="0" borderId="1" xfId="0" applyFont="1" applyBorder="1"/>
    <xf numFmtId="4" fontId="20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 wrapText="1"/>
    </xf>
    <xf numFmtId="165" fontId="4" fillId="8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165" fontId="31" fillId="8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/>
    <xf numFmtId="0" fontId="23" fillId="0" borderId="1" xfId="0" applyFont="1" applyBorder="1"/>
    <xf numFmtId="2" fontId="0" fillId="0" borderId="1" xfId="0" applyNumberFormat="1" applyBorder="1"/>
    <xf numFmtId="170" fontId="2" fillId="0" borderId="0" xfId="0" applyNumberFormat="1" applyFont="1" applyAlignment="1">
      <alignment horizontal="left" vertical="center"/>
    </xf>
    <xf numFmtId="170" fontId="11" fillId="7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170" fontId="2" fillId="7" borderId="0" xfId="0" applyNumberFormat="1" applyFont="1" applyFill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/>
  </cellXfs>
  <cellStyles count="2">
    <cellStyle name="Excel Built-in Explanatory Text" xfId="1" xr:uid="{00000000-0005-0000-0000-000000000000}"/>
    <cellStyle name="Normalny" xfId="0" builtinId="0"/>
  </cellStyles>
  <dxfs count="3">
    <dxf>
      <font>
        <b val="0"/>
        <i val="0"/>
        <strike val="0"/>
        <outline val="0"/>
        <shadow val="0"/>
        <u val="none"/>
        <sz val="10"/>
        <color rgb="FF000000"/>
        <name val="PL 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 val="none"/>
        <sz val="10"/>
        <color rgb="FF000000"/>
        <name val="PL 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 val="none"/>
        <sz val="10"/>
        <color rgb="FF000000"/>
        <name val="PL 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FD7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FFA"/>
      <color rgb="FFFFFAFA"/>
      <color rgb="FFF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B1002"/>
  <sheetViews>
    <sheetView tabSelected="1" workbookViewId="0">
      <selection activeCell="G9" sqref="G9"/>
    </sheetView>
  </sheetViews>
  <sheetFormatPr defaultRowHeight="14.25"/>
  <cols>
    <col min="1" max="1" width="49.625" customWidth="1"/>
    <col min="2" max="2" width="19.5" customWidth="1"/>
    <col min="3" max="997" width="12.625" customWidth="1"/>
  </cols>
  <sheetData>
    <row r="1" spans="1:2" ht="18.75" customHeight="1">
      <c r="A1" s="135" t="s">
        <v>137</v>
      </c>
      <c r="B1" s="137">
        <v>44911</v>
      </c>
    </row>
    <row r="2" spans="1:2" ht="18.75" customHeight="1">
      <c r="A2" s="135" t="s">
        <v>138</v>
      </c>
      <c r="B2" s="137"/>
    </row>
    <row r="3" spans="1:2" ht="18.75" customHeight="1">
      <c r="A3" s="134"/>
      <c r="B3" s="19"/>
    </row>
    <row r="4" spans="1:2" ht="18" customHeight="1">
      <c r="A4" s="66" t="s">
        <v>47</v>
      </c>
      <c r="B4" s="27"/>
    </row>
    <row r="5" spans="1:2" ht="18" customHeight="1">
      <c r="A5" s="66" t="s">
        <v>139</v>
      </c>
      <c r="B5" s="27"/>
    </row>
    <row r="6" spans="1:2" ht="15">
      <c r="A6" s="1" t="s">
        <v>0</v>
      </c>
      <c r="B6" s="2" t="s">
        <v>1</v>
      </c>
    </row>
    <row r="7" spans="1:2" ht="15">
      <c r="A7" s="1" t="s">
        <v>2</v>
      </c>
      <c r="B7" s="3" t="s">
        <v>3</v>
      </c>
    </row>
    <row r="8" spans="1:2" ht="15">
      <c r="A8" s="4" t="s">
        <v>4</v>
      </c>
      <c r="B8" s="5">
        <f>'10-Drogi'!G36</f>
        <v>0</v>
      </c>
    </row>
    <row r="9" spans="1:2" ht="15">
      <c r="A9" s="6" t="s">
        <v>5</v>
      </c>
      <c r="B9" s="5">
        <f>'52-WodKan'!G60</f>
        <v>0</v>
      </c>
    </row>
    <row r="10" spans="1:2" ht="15">
      <c r="A10" s="6" t="s">
        <v>6</v>
      </c>
      <c r="B10" s="5">
        <f>'51-Energ'!G21</f>
        <v>0</v>
      </c>
    </row>
    <row r="11" spans="1:2" ht="15">
      <c r="A11" s="7" t="s">
        <v>7</v>
      </c>
      <c r="B11" s="8">
        <f>SUM(B8:B10)</f>
        <v>0</v>
      </c>
    </row>
    <row r="12" spans="1:2" ht="14.25" customHeight="1">
      <c r="A12" s="9" t="s">
        <v>8</v>
      </c>
      <c r="B12" s="20">
        <f>B11*0.23</f>
        <v>0</v>
      </c>
    </row>
    <row r="13" spans="1:2" ht="14.25" customHeight="1">
      <c r="A13" s="9" t="s">
        <v>9</v>
      </c>
      <c r="B13" s="20">
        <f>B11+B12</f>
        <v>0</v>
      </c>
    </row>
    <row r="14" spans="1:2" ht="14.25" customHeight="1"/>
    <row r="15" spans="1:2" ht="14.25" customHeight="1">
      <c r="A15" s="55" t="s">
        <v>34</v>
      </c>
      <c r="B15" s="56"/>
    </row>
    <row r="16" spans="1:2" ht="53.25" customHeight="1">
      <c r="A16" s="136" t="s">
        <v>35</v>
      </c>
      <c r="B16" s="136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A16:B16"/>
    <mergeCell ref="B1:B2"/>
  </mergeCells>
  <phoneticPr fontId="14" type="noConversion"/>
  <pageMargins left="0.98425196850393704" right="0.5" top="0.59055118110236227" bottom="0.59055118110236227" header="0.31496062992125984" footer="0.31496062992125984"/>
  <pageSetup paperSize="9" firstPageNumber="0" fitToHeight="0" orientation="portrait" horizontalDpi="300" verticalDpi="300" r:id="rId1"/>
  <headerFooter>
    <oddHeader>&amp;L&amp;"-,Kursywa"&amp;9Budowa terminalu intermodalnego- zadanie 2.&amp;R&amp;"-,Kursywa"&amp;9Materiały przetargowe</oddHeader>
    <oddFooter>&amp;L&amp;"-,Standardowy"&amp;9Balticon S.A.&amp;R&amp;"-,Standardowy"&amp;P/&amp;N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K52"/>
  <sheetViews>
    <sheetView topLeftCell="A20" zoomScale="130" zoomScaleNormal="130" workbookViewId="0">
      <selection activeCell="I8" sqref="I8"/>
    </sheetView>
  </sheetViews>
  <sheetFormatPr defaultColWidth="9" defaultRowHeight="14.25"/>
  <cols>
    <col min="1" max="1" width="3.75" style="34" customWidth="1"/>
    <col min="2" max="2" width="9.875" style="34" customWidth="1"/>
    <col min="3" max="3" width="38.75" style="34" customWidth="1"/>
    <col min="4" max="4" width="3.75" style="34" customWidth="1"/>
    <col min="5" max="5" width="6.375" style="57" customWidth="1"/>
    <col min="6" max="6" width="8" style="58" customWidth="1"/>
    <col min="7" max="7" width="12.75" style="34" customWidth="1"/>
    <col min="8" max="981" width="12.625" style="34" customWidth="1"/>
    <col min="982" max="984" width="10.5" style="34" customWidth="1"/>
    <col min="985" max="16384" width="9" style="34"/>
  </cols>
  <sheetData>
    <row r="1" spans="1:11" ht="18">
      <c r="A1" s="28"/>
      <c r="B1" s="29"/>
      <c r="C1" s="22" t="s">
        <v>39</v>
      </c>
      <c r="D1" s="30"/>
      <c r="E1" s="31"/>
      <c r="F1" s="32"/>
      <c r="G1" s="30"/>
    </row>
    <row r="2" spans="1:11" ht="18">
      <c r="A2" s="33"/>
      <c r="B2" s="35"/>
      <c r="C2" s="36" t="s">
        <v>4</v>
      </c>
      <c r="D2" s="37"/>
      <c r="E2" s="38"/>
      <c r="F2" s="39"/>
      <c r="G2" s="37"/>
    </row>
    <row r="3" spans="1:11" ht="25.5">
      <c r="A3" s="40" t="s">
        <v>10</v>
      </c>
      <c r="B3" s="68" t="s">
        <v>48</v>
      </c>
      <c r="C3" s="42" t="s">
        <v>12</v>
      </c>
      <c r="D3" s="43" t="s">
        <v>13</v>
      </c>
      <c r="E3" s="44" t="s">
        <v>14</v>
      </c>
      <c r="F3" s="45" t="s">
        <v>15</v>
      </c>
      <c r="G3" s="46" t="s">
        <v>1</v>
      </c>
    </row>
    <row r="4" spans="1:11" ht="25.5">
      <c r="A4" s="40"/>
      <c r="B4" s="41" t="s">
        <v>11</v>
      </c>
      <c r="C4" s="42"/>
      <c r="D4" s="42" t="s">
        <v>16</v>
      </c>
      <c r="E4" s="44"/>
      <c r="F4" s="47" t="s">
        <v>3</v>
      </c>
      <c r="G4" s="48" t="s">
        <v>3</v>
      </c>
    </row>
    <row r="5" spans="1:11">
      <c r="A5" s="75">
        <v>1</v>
      </c>
      <c r="B5" s="83" t="s">
        <v>66</v>
      </c>
      <c r="C5" s="74" t="s">
        <v>17</v>
      </c>
      <c r="D5" s="75" t="s">
        <v>40</v>
      </c>
      <c r="E5" s="75" t="s">
        <v>40</v>
      </c>
      <c r="F5" s="76" t="s">
        <v>40</v>
      </c>
      <c r="G5" s="75" t="s">
        <v>40</v>
      </c>
    </row>
    <row r="6" spans="1:11">
      <c r="A6" s="75">
        <f>A5+1</f>
        <v>2</v>
      </c>
      <c r="B6" s="84" t="s">
        <v>67</v>
      </c>
      <c r="C6" s="138" t="s">
        <v>18</v>
      </c>
      <c r="D6" s="75" t="s">
        <v>40</v>
      </c>
      <c r="E6" s="75" t="s">
        <v>40</v>
      </c>
      <c r="F6" s="76" t="s">
        <v>40</v>
      </c>
      <c r="G6" s="75" t="s">
        <v>40</v>
      </c>
    </row>
    <row r="7" spans="1:11">
      <c r="A7" s="75">
        <f t="shared" ref="A7:A35" si="0">A6+1</f>
        <v>3</v>
      </c>
      <c r="B7" s="85" t="s">
        <v>68</v>
      </c>
      <c r="C7" s="138" t="s">
        <v>19</v>
      </c>
      <c r="D7" s="75" t="s">
        <v>45</v>
      </c>
      <c r="E7" s="77">
        <v>1.7</v>
      </c>
      <c r="F7" s="78"/>
      <c r="G7" s="79">
        <f>E7*F7</f>
        <v>0</v>
      </c>
    </row>
    <row r="8" spans="1:11" ht="25.5">
      <c r="A8" s="75">
        <f t="shared" si="0"/>
        <v>4</v>
      </c>
      <c r="B8" s="85" t="s">
        <v>69</v>
      </c>
      <c r="C8" s="138" t="s">
        <v>41</v>
      </c>
      <c r="D8" s="75" t="s">
        <v>20</v>
      </c>
      <c r="E8" s="80">
        <v>16667</v>
      </c>
      <c r="F8" s="78"/>
      <c r="G8" s="79">
        <f>E8*F8</f>
        <v>0</v>
      </c>
    </row>
    <row r="9" spans="1:11">
      <c r="A9" s="75">
        <f t="shared" si="0"/>
        <v>5</v>
      </c>
      <c r="B9" s="85" t="s">
        <v>91</v>
      </c>
      <c r="C9" s="138" t="s">
        <v>92</v>
      </c>
      <c r="D9" s="75" t="s">
        <v>40</v>
      </c>
      <c r="E9" s="75" t="s">
        <v>40</v>
      </c>
      <c r="F9" s="76" t="s">
        <v>40</v>
      </c>
      <c r="G9" s="75" t="s">
        <v>40</v>
      </c>
    </row>
    <row r="10" spans="1:11" ht="25.5">
      <c r="A10" s="75">
        <f t="shared" si="0"/>
        <v>6</v>
      </c>
      <c r="B10" s="85"/>
      <c r="C10" s="138" t="s">
        <v>93</v>
      </c>
      <c r="D10" s="75" t="s">
        <v>20</v>
      </c>
      <c r="E10" s="80">
        <v>2767</v>
      </c>
      <c r="F10" s="78"/>
      <c r="G10" s="79"/>
    </row>
    <row r="11" spans="1:11">
      <c r="A11" s="75">
        <f t="shared" si="0"/>
        <v>7</v>
      </c>
      <c r="B11" s="83" t="s">
        <v>70</v>
      </c>
      <c r="C11" s="74" t="s">
        <v>22</v>
      </c>
      <c r="D11" s="75" t="s">
        <v>40</v>
      </c>
      <c r="E11" s="81" t="s">
        <v>40</v>
      </c>
      <c r="F11" s="76" t="s">
        <v>40</v>
      </c>
      <c r="G11" s="75" t="s">
        <v>40</v>
      </c>
    </row>
    <row r="12" spans="1:11">
      <c r="A12" s="75">
        <f t="shared" si="0"/>
        <v>8</v>
      </c>
      <c r="B12" s="85" t="s">
        <v>52</v>
      </c>
      <c r="C12" s="138" t="s">
        <v>50</v>
      </c>
      <c r="D12" s="75" t="s">
        <v>21</v>
      </c>
      <c r="E12" s="80">
        <v>13334</v>
      </c>
      <c r="F12" s="76"/>
      <c r="G12" s="79">
        <f>F12*E12</f>
        <v>0</v>
      </c>
      <c r="K12" s="67"/>
    </row>
    <row r="13" spans="1:11">
      <c r="A13" s="75">
        <f t="shared" si="0"/>
        <v>9</v>
      </c>
      <c r="B13" s="83"/>
      <c r="C13" s="138" t="s">
        <v>87</v>
      </c>
      <c r="D13" s="75" t="s">
        <v>21</v>
      </c>
      <c r="E13" s="80">
        <v>13334</v>
      </c>
      <c r="F13" s="78"/>
      <c r="G13" s="79">
        <f>E13*F13</f>
        <v>0</v>
      </c>
    </row>
    <row r="14" spans="1:11">
      <c r="A14" s="75">
        <f t="shared" si="0"/>
        <v>10</v>
      </c>
      <c r="B14" s="85" t="s">
        <v>51</v>
      </c>
      <c r="C14" s="138" t="s">
        <v>23</v>
      </c>
      <c r="D14" s="75" t="s">
        <v>40</v>
      </c>
      <c r="E14" s="81" t="s">
        <v>40</v>
      </c>
      <c r="F14" s="76" t="s">
        <v>40</v>
      </c>
      <c r="G14" s="75" t="s">
        <v>40</v>
      </c>
      <c r="K14" s="67"/>
    </row>
    <row r="15" spans="1:11">
      <c r="A15" s="75">
        <f t="shared" si="0"/>
        <v>11</v>
      </c>
      <c r="B15" s="83"/>
      <c r="C15" s="138" t="s">
        <v>58</v>
      </c>
      <c r="D15" s="75" t="s">
        <v>21</v>
      </c>
      <c r="E15" s="80">
        <v>8334</v>
      </c>
      <c r="F15" s="78"/>
      <c r="G15" s="79">
        <f t="shared" ref="G15" si="1">E15*F15</f>
        <v>0</v>
      </c>
    </row>
    <row r="16" spans="1:11" ht="28.5" customHeight="1">
      <c r="A16" s="75">
        <f t="shared" si="0"/>
        <v>12</v>
      </c>
      <c r="B16" s="86" t="s">
        <v>53</v>
      </c>
      <c r="C16" s="139" t="s">
        <v>97</v>
      </c>
      <c r="D16" s="75" t="s">
        <v>20</v>
      </c>
      <c r="E16" s="80">
        <v>16667</v>
      </c>
      <c r="F16" s="78"/>
      <c r="G16" s="79">
        <f>E16*F16</f>
        <v>0</v>
      </c>
    </row>
    <row r="17" spans="1:7">
      <c r="A17" s="75">
        <f t="shared" si="0"/>
        <v>13</v>
      </c>
      <c r="B17" s="86" t="s">
        <v>49</v>
      </c>
      <c r="C17" s="140" t="s">
        <v>98</v>
      </c>
      <c r="D17" s="75" t="s">
        <v>20</v>
      </c>
      <c r="E17" s="80">
        <v>16667</v>
      </c>
      <c r="F17" s="78"/>
      <c r="G17" s="79">
        <f>E17*F17</f>
        <v>0</v>
      </c>
    </row>
    <row r="18" spans="1:7">
      <c r="A18" s="75">
        <f t="shared" si="0"/>
        <v>14</v>
      </c>
      <c r="B18" s="83" t="s">
        <v>71</v>
      </c>
      <c r="C18" s="74" t="s">
        <v>24</v>
      </c>
      <c r="D18" s="75" t="s">
        <v>40</v>
      </c>
      <c r="E18" s="81" t="s">
        <v>40</v>
      </c>
      <c r="F18" s="76" t="s">
        <v>40</v>
      </c>
      <c r="G18" s="75" t="s">
        <v>40</v>
      </c>
    </row>
    <row r="19" spans="1:7">
      <c r="A19" s="75">
        <f t="shared" si="0"/>
        <v>15</v>
      </c>
      <c r="B19" s="85" t="s">
        <v>57</v>
      </c>
      <c r="C19" s="138" t="s">
        <v>25</v>
      </c>
      <c r="D19" s="75" t="s">
        <v>20</v>
      </c>
      <c r="E19" s="80">
        <v>16667</v>
      </c>
      <c r="F19" s="76"/>
      <c r="G19" s="79">
        <f>E19*F19</f>
        <v>0</v>
      </c>
    </row>
    <row r="20" spans="1:7">
      <c r="A20" s="75">
        <f t="shared" si="0"/>
        <v>16</v>
      </c>
      <c r="B20" s="85" t="s">
        <v>59</v>
      </c>
      <c r="C20" s="138" t="s">
        <v>60</v>
      </c>
      <c r="D20" s="75"/>
      <c r="E20" s="80"/>
      <c r="F20" s="76"/>
      <c r="G20" s="79">
        <f t="shared" ref="G20:G22" si="2">E20*F20</f>
        <v>0</v>
      </c>
    </row>
    <row r="21" spans="1:7">
      <c r="A21" s="75">
        <f t="shared" si="0"/>
        <v>17</v>
      </c>
      <c r="B21" s="85"/>
      <c r="C21" s="138" t="s">
        <v>61</v>
      </c>
      <c r="D21" s="75" t="s">
        <v>20</v>
      </c>
      <c r="E21" s="80">
        <v>16667</v>
      </c>
      <c r="F21" s="76"/>
      <c r="G21" s="79">
        <f t="shared" si="2"/>
        <v>0</v>
      </c>
    </row>
    <row r="22" spans="1:7">
      <c r="A22" s="75">
        <f t="shared" si="0"/>
        <v>18</v>
      </c>
      <c r="B22" s="85"/>
      <c r="C22" s="138" t="s">
        <v>62</v>
      </c>
      <c r="D22" s="75" t="s">
        <v>20</v>
      </c>
      <c r="E22" s="80">
        <v>16667</v>
      </c>
      <c r="F22" s="76"/>
      <c r="G22" s="79">
        <f t="shared" si="2"/>
        <v>0</v>
      </c>
    </row>
    <row r="23" spans="1:7">
      <c r="A23" s="75">
        <f t="shared" si="0"/>
        <v>19</v>
      </c>
      <c r="B23" s="87" t="s">
        <v>72</v>
      </c>
      <c r="C23" s="138" t="s">
        <v>26</v>
      </c>
      <c r="D23" s="75" t="s">
        <v>40</v>
      </c>
      <c r="E23" s="81" t="s">
        <v>40</v>
      </c>
      <c r="F23" s="76" t="s">
        <v>40</v>
      </c>
      <c r="G23" s="75" t="s">
        <v>40</v>
      </c>
    </row>
    <row r="24" spans="1:7">
      <c r="A24" s="75">
        <f t="shared" si="0"/>
        <v>20</v>
      </c>
      <c r="B24" s="87"/>
      <c r="C24" s="138" t="s">
        <v>63</v>
      </c>
      <c r="D24" s="75" t="s">
        <v>20</v>
      </c>
      <c r="E24" s="80">
        <v>1697</v>
      </c>
      <c r="F24" s="76"/>
      <c r="G24" s="79">
        <f>E24*F24</f>
        <v>0</v>
      </c>
    </row>
    <row r="25" spans="1:7">
      <c r="A25" s="75">
        <f t="shared" si="0"/>
        <v>21</v>
      </c>
      <c r="B25" s="88"/>
      <c r="C25" s="138" t="s">
        <v>64</v>
      </c>
      <c r="D25" s="75" t="s">
        <v>20</v>
      </c>
      <c r="E25" s="80">
        <v>14970</v>
      </c>
      <c r="F25" s="78"/>
      <c r="G25" s="79">
        <f>E25*F25</f>
        <v>0</v>
      </c>
    </row>
    <row r="26" spans="1:7">
      <c r="A26" s="75">
        <f t="shared" si="0"/>
        <v>22</v>
      </c>
      <c r="B26" s="83" t="s">
        <v>73</v>
      </c>
      <c r="C26" s="74" t="s">
        <v>27</v>
      </c>
      <c r="D26" s="75" t="s">
        <v>40</v>
      </c>
      <c r="E26" s="81" t="s">
        <v>40</v>
      </c>
      <c r="F26" s="76" t="s">
        <v>40</v>
      </c>
      <c r="G26" s="75" t="s">
        <v>40</v>
      </c>
    </row>
    <row r="27" spans="1:7">
      <c r="A27" s="75">
        <f t="shared" si="0"/>
        <v>23</v>
      </c>
      <c r="B27" s="89" t="s">
        <v>74</v>
      </c>
      <c r="C27" s="138" t="s">
        <v>54</v>
      </c>
      <c r="D27" s="75" t="s">
        <v>40</v>
      </c>
      <c r="E27" s="81" t="s">
        <v>40</v>
      </c>
      <c r="F27" s="76" t="s">
        <v>40</v>
      </c>
      <c r="G27" s="75" t="s">
        <v>40</v>
      </c>
    </row>
    <row r="28" spans="1:7" ht="25.5">
      <c r="A28" s="75">
        <f t="shared" si="0"/>
        <v>24</v>
      </c>
      <c r="B28" s="83"/>
      <c r="C28" s="138" t="s">
        <v>65</v>
      </c>
      <c r="D28" s="75" t="s">
        <v>20</v>
      </c>
      <c r="E28" s="82">
        <v>16667</v>
      </c>
      <c r="F28" s="78"/>
      <c r="G28" s="79">
        <f>E28*F28</f>
        <v>0</v>
      </c>
    </row>
    <row r="29" spans="1:7">
      <c r="A29" s="75">
        <f t="shared" si="0"/>
        <v>25</v>
      </c>
      <c r="B29" s="83" t="s">
        <v>75</v>
      </c>
      <c r="C29" s="74" t="s">
        <v>28</v>
      </c>
      <c r="D29" s="75" t="s">
        <v>40</v>
      </c>
      <c r="E29" s="81" t="s">
        <v>40</v>
      </c>
      <c r="F29" s="76" t="s">
        <v>40</v>
      </c>
      <c r="G29" s="75" t="s">
        <v>40</v>
      </c>
    </row>
    <row r="30" spans="1:7">
      <c r="A30" s="75">
        <f t="shared" si="0"/>
        <v>26</v>
      </c>
      <c r="B30" s="86" t="s">
        <v>55</v>
      </c>
      <c r="C30" s="114" t="s">
        <v>96</v>
      </c>
      <c r="D30" s="75" t="s">
        <v>20</v>
      </c>
      <c r="E30" s="80">
        <v>163</v>
      </c>
      <c r="F30" s="76"/>
      <c r="G30" s="79">
        <f>E30*F30</f>
        <v>0</v>
      </c>
    </row>
    <row r="31" spans="1:7">
      <c r="A31" s="75">
        <f t="shared" si="0"/>
        <v>27</v>
      </c>
      <c r="B31" s="83" t="s">
        <v>76</v>
      </c>
      <c r="C31" s="74" t="s">
        <v>31</v>
      </c>
      <c r="D31" s="75" t="s">
        <v>40</v>
      </c>
      <c r="E31" s="81" t="s">
        <v>40</v>
      </c>
      <c r="F31" s="76" t="s">
        <v>40</v>
      </c>
      <c r="G31" s="75" t="s">
        <v>40</v>
      </c>
    </row>
    <row r="32" spans="1:7" ht="25.5">
      <c r="A32" s="75">
        <f t="shared" si="0"/>
        <v>28</v>
      </c>
      <c r="B32" s="85" t="s">
        <v>56</v>
      </c>
      <c r="C32" s="74" t="s">
        <v>32</v>
      </c>
      <c r="D32" s="75" t="s">
        <v>29</v>
      </c>
      <c r="E32" s="80">
        <v>765</v>
      </c>
      <c r="F32" s="78"/>
      <c r="G32" s="79">
        <f>E32*F32</f>
        <v>0</v>
      </c>
    </row>
    <row r="33" spans="1:7">
      <c r="A33" s="75">
        <f t="shared" si="0"/>
        <v>29</v>
      </c>
      <c r="B33" s="85" t="s">
        <v>88</v>
      </c>
      <c r="C33" s="74" t="s">
        <v>89</v>
      </c>
      <c r="D33" s="75" t="s">
        <v>40</v>
      </c>
      <c r="E33" s="81" t="s">
        <v>40</v>
      </c>
      <c r="F33" s="76" t="s">
        <v>40</v>
      </c>
      <c r="G33" s="117" t="s">
        <v>40</v>
      </c>
    </row>
    <row r="34" spans="1:7">
      <c r="A34" s="75">
        <f t="shared" si="0"/>
        <v>30</v>
      </c>
      <c r="B34" s="85"/>
      <c r="C34" s="74" t="s">
        <v>90</v>
      </c>
      <c r="D34" s="75" t="s">
        <v>20</v>
      </c>
      <c r="E34" s="80">
        <v>3126</v>
      </c>
      <c r="F34" s="78"/>
      <c r="G34" s="79"/>
    </row>
    <row r="35" spans="1:7" ht="25.5">
      <c r="A35" s="75">
        <f t="shared" si="0"/>
        <v>31</v>
      </c>
      <c r="B35" s="85" t="s">
        <v>94</v>
      </c>
      <c r="C35" s="74" t="s">
        <v>95</v>
      </c>
      <c r="D35" s="75" t="s">
        <v>20</v>
      </c>
      <c r="E35" s="80">
        <v>2100</v>
      </c>
      <c r="F35" s="78"/>
      <c r="G35" s="79"/>
    </row>
    <row r="36" spans="1:7">
      <c r="A36" s="49"/>
      <c r="B36" s="50" t="s">
        <v>33</v>
      </c>
      <c r="C36" s="51"/>
      <c r="D36" s="52"/>
      <c r="E36" s="53"/>
      <c r="F36" s="54"/>
      <c r="G36" s="73">
        <f>SUM(G7:G32)</f>
        <v>0</v>
      </c>
    </row>
    <row r="39" spans="1:7" ht="16.5">
      <c r="A39" s="69"/>
      <c r="B39" s="69"/>
      <c r="C39" s="69"/>
    </row>
    <row r="40" spans="1:7" ht="16.5">
      <c r="A40" s="69"/>
      <c r="B40" s="69"/>
      <c r="C40" s="69"/>
    </row>
    <row r="41" spans="1:7" ht="16.5">
      <c r="A41" s="69"/>
      <c r="B41" s="69"/>
      <c r="C41" s="69"/>
    </row>
    <row r="42" spans="1:7" ht="16.5" customHeight="1">
      <c r="B42" s="69"/>
      <c r="C42" s="69"/>
      <c r="D42" s="69"/>
      <c r="E42" s="70"/>
      <c r="F42" s="71"/>
      <c r="G42" s="72"/>
    </row>
    <row r="43" spans="1:7" ht="16.5" customHeight="1">
      <c r="B43" s="69"/>
      <c r="C43" s="69"/>
      <c r="D43" s="69"/>
      <c r="E43" s="70"/>
      <c r="F43" s="71"/>
      <c r="G43" s="72"/>
    </row>
    <row r="44" spans="1:7" ht="16.5">
      <c r="B44" s="69"/>
      <c r="C44" s="69"/>
      <c r="D44" s="69"/>
      <c r="E44" s="70"/>
      <c r="F44" s="71"/>
      <c r="G44" s="69"/>
    </row>
    <row r="45" spans="1:7" ht="16.5">
      <c r="B45" s="69"/>
      <c r="C45" s="69"/>
      <c r="D45" s="69"/>
      <c r="E45" s="70"/>
      <c r="F45" s="71"/>
      <c r="G45" s="69"/>
    </row>
    <row r="46" spans="1:7" ht="16.5">
      <c r="B46" s="69"/>
      <c r="C46" s="69"/>
      <c r="D46" s="69"/>
      <c r="E46" s="70"/>
      <c r="F46" s="71"/>
      <c r="G46" s="69"/>
    </row>
    <row r="47" spans="1:7" ht="16.5">
      <c r="B47" s="69"/>
      <c r="C47" s="69"/>
      <c r="D47" s="69"/>
      <c r="E47" s="70"/>
      <c r="F47" s="71"/>
      <c r="G47" s="69"/>
    </row>
    <row r="48" spans="1:7" ht="16.5">
      <c r="B48" s="69"/>
      <c r="C48" s="69"/>
      <c r="D48" s="69"/>
      <c r="E48" s="70"/>
      <c r="F48" s="71"/>
      <c r="G48" s="69"/>
    </row>
    <row r="49" spans="2:7" ht="16.5">
      <c r="B49" s="69"/>
      <c r="C49" s="69"/>
      <c r="D49" s="69"/>
      <c r="E49" s="70"/>
      <c r="F49" s="71"/>
      <c r="G49" s="69"/>
    </row>
    <row r="50" spans="2:7" ht="16.5">
      <c r="B50" s="69"/>
      <c r="C50" s="69"/>
      <c r="D50" s="69"/>
      <c r="E50" s="70"/>
      <c r="F50" s="71"/>
      <c r="G50" s="69"/>
    </row>
    <row r="51" spans="2:7" ht="16.5">
      <c r="B51" s="69"/>
      <c r="C51" s="69"/>
      <c r="D51" s="69"/>
      <c r="E51" s="70"/>
      <c r="F51" s="71"/>
      <c r="G51" s="69"/>
    </row>
    <row r="52" spans="2:7" ht="16.5">
      <c r="B52" s="69"/>
      <c r="C52" s="69"/>
      <c r="D52" s="69"/>
      <c r="E52" s="70"/>
      <c r="F52" s="71"/>
      <c r="G52" s="69"/>
    </row>
  </sheetData>
  <phoneticPr fontId="14" type="noConversion"/>
  <conditionalFormatting sqref="G3">
    <cfRule type="cellIs" dxfId="2" priority="2" operator="equal">
      <formula>0</formula>
    </cfRule>
  </conditionalFormatting>
  <pageMargins left="0.98425196850393704" right="0.5" top="0.59055118110236227" bottom="0.59055118110236227" header="0.31496062992125984" footer="0.31496062992125984"/>
  <pageSetup paperSize="9" scale="81" firstPageNumber="0" fitToHeight="0" orientation="portrait" horizontalDpi="300" verticalDpi="300" r:id="rId1"/>
  <headerFooter>
    <oddHeader>&amp;L&amp;"-,Kursywa"&amp;9Budowa terminalu intermodalnego- zadanie 2.&amp;R&amp;"-,Kursywa"&amp;9Materiały przetargowe</oddHeader>
    <oddFooter>&amp;L&amp;"-,Standardowy"&amp;9Balticon S.A.&amp;R&amp;"-,Standardowy"&amp;P/&amp;N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HA60"/>
  <sheetViews>
    <sheetView topLeftCell="A33" workbookViewId="0">
      <selection activeCell="G61" sqref="G61"/>
    </sheetView>
  </sheetViews>
  <sheetFormatPr defaultRowHeight="14.25"/>
  <cols>
    <col min="1" max="1" width="3.5" customWidth="1"/>
    <col min="2" max="2" width="8.5" customWidth="1"/>
    <col min="3" max="3" width="39.375" customWidth="1"/>
    <col min="4" max="4" width="6.375" customWidth="1"/>
    <col min="5" max="6" width="8" customWidth="1"/>
    <col min="7" max="7" width="10.875" customWidth="1"/>
    <col min="8" max="209" width="8.375" customWidth="1"/>
    <col min="210" max="977" width="12.625" customWidth="1"/>
    <col min="978" max="979" width="10.5" customWidth="1"/>
  </cols>
  <sheetData>
    <row r="1" spans="1:209" ht="18">
      <c r="A1" s="24"/>
      <c r="B1" s="25"/>
      <c r="C1" s="22" t="s">
        <v>39</v>
      </c>
      <c r="D1" s="25"/>
      <c r="E1" s="25"/>
      <c r="F1" s="25"/>
      <c r="G1" s="26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</row>
    <row r="2" spans="1:209" ht="18">
      <c r="A2" s="11"/>
      <c r="B2" s="12"/>
      <c r="C2" s="10" t="s">
        <v>5</v>
      </c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</row>
    <row r="3" spans="1:209" ht="25.5">
      <c r="A3" s="59" t="s">
        <v>10</v>
      </c>
      <c r="B3" s="60" t="s">
        <v>44</v>
      </c>
      <c r="C3" s="60" t="s">
        <v>12</v>
      </c>
      <c r="D3" s="59" t="s">
        <v>13</v>
      </c>
      <c r="E3" s="60" t="s">
        <v>14</v>
      </c>
      <c r="F3" s="61" t="s">
        <v>15</v>
      </c>
      <c r="G3" s="61" t="s">
        <v>1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</row>
    <row r="4" spans="1:209" ht="25.5">
      <c r="A4" s="62"/>
      <c r="B4" s="60" t="s">
        <v>11</v>
      </c>
      <c r="C4" s="63"/>
      <c r="D4" s="60" t="s">
        <v>16</v>
      </c>
      <c r="E4" s="60"/>
      <c r="F4" s="64" t="s">
        <v>3</v>
      </c>
      <c r="G4" s="65" t="s">
        <v>3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</row>
    <row r="5" spans="1:209" ht="15.75">
      <c r="A5" s="131">
        <v>1</v>
      </c>
      <c r="B5" s="131"/>
      <c r="C5" s="118" t="s">
        <v>99</v>
      </c>
      <c r="D5" s="131"/>
      <c r="E5" s="131"/>
      <c r="F5" s="119"/>
      <c r="G5" s="120"/>
    </row>
    <row r="6" spans="1:209" ht="18.75">
      <c r="A6" s="131">
        <v>2</v>
      </c>
      <c r="B6" s="131"/>
      <c r="C6" s="118" t="s">
        <v>100</v>
      </c>
      <c r="D6" s="131"/>
      <c r="E6" s="131"/>
      <c r="F6" s="121"/>
      <c r="G6" s="120"/>
    </row>
    <row r="7" spans="1:209" ht="15.75">
      <c r="A7" s="131">
        <v>3</v>
      </c>
      <c r="B7" s="131"/>
      <c r="C7" s="118" t="s">
        <v>101</v>
      </c>
      <c r="D7" s="131"/>
      <c r="E7" s="131"/>
      <c r="F7" s="119"/>
      <c r="G7" s="120"/>
    </row>
    <row r="8" spans="1:209" ht="18">
      <c r="A8" s="131">
        <v>4</v>
      </c>
      <c r="B8" s="131"/>
      <c r="C8" s="122" t="s">
        <v>102</v>
      </c>
      <c r="D8" s="119" t="s">
        <v>103</v>
      </c>
      <c r="E8" s="121">
        <v>130</v>
      </c>
      <c r="F8" s="133">
        <v>0</v>
      </c>
      <c r="G8" s="133">
        <v>0</v>
      </c>
    </row>
    <row r="9" spans="1:209" ht="18">
      <c r="A9" s="131">
        <v>5</v>
      </c>
      <c r="B9" s="85"/>
      <c r="C9" s="122" t="s">
        <v>104</v>
      </c>
      <c r="D9" s="119" t="s">
        <v>103</v>
      </c>
      <c r="E9" s="121">
        <v>15</v>
      </c>
      <c r="F9" s="133">
        <v>0</v>
      </c>
      <c r="G9" s="133">
        <v>0</v>
      </c>
    </row>
    <row r="10" spans="1:209" ht="18">
      <c r="A10" s="131">
        <v>6</v>
      </c>
      <c r="B10" s="85"/>
      <c r="C10" s="123" t="s">
        <v>105</v>
      </c>
      <c r="D10" s="119" t="s">
        <v>103</v>
      </c>
      <c r="E10" s="121">
        <v>115</v>
      </c>
      <c r="F10" s="133">
        <v>0</v>
      </c>
      <c r="G10" s="133">
        <v>0</v>
      </c>
    </row>
    <row r="11" spans="1:209" ht="18">
      <c r="A11" s="131">
        <v>7</v>
      </c>
      <c r="B11" s="85"/>
      <c r="C11" s="123" t="s">
        <v>106</v>
      </c>
      <c r="D11" s="119" t="s">
        <v>103</v>
      </c>
      <c r="E11" s="121">
        <v>15</v>
      </c>
      <c r="F11" s="133">
        <v>0</v>
      </c>
      <c r="G11" s="133">
        <v>0</v>
      </c>
    </row>
    <row r="12" spans="1:209" ht="15.75">
      <c r="A12" s="131">
        <v>8</v>
      </c>
      <c r="B12" s="83"/>
      <c r="C12" s="118" t="s">
        <v>107</v>
      </c>
      <c r="D12" s="120"/>
      <c r="E12" s="121"/>
      <c r="F12" s="131"/>
      <c r="G12" s="131"/>
    </row>
    <row r="13" spans="1:209" ht="15.75">
      <c r="A13" s="131">
        <v>9</v>
      </c>
      <c r="B13" s="132"/>
      <c r="C13" s="123" t="s">
        <v>108</v>
      </c>
      <c r="D13" s="124" t="s">
        <v>109</v>
      </c>
      <c r="E13" s="121">
        <v>86</v>
      </c>
      <c r="F13" s="133">
        <v>0</v>
      </c>
      <c r="G13" s="133">
        <v>0</v>
      </c>
    </row>
    <row r="14" spans="1:209" ht="15.75">
      <c r="A14" s="131">
        <v>10</v>
      </c>
      <c r="B14" s="131"/>
      <c r="C14" s="123" t="s">
        <v>110</v>
      </c>
      <c r="D14" s="124" t="s">
        <v>30</v>
      </c>
      <c r="E14" s="121">
        <v>5</v>
      </c>
      <c r="F14" s="133">
        <v>0</v>
      </c>
      <c r="G14" s="133">
        <v>0</v>
      </c>
    </row>
    <row r="15" spans="1:209" ht="15.75">
      <c r="A15" s="131">
        <v>11</v>
      </c>
      <c r="B15" s="131"/>
      <c r="C15" s="123" t="s">
        <v>111</v>
      </c>
      <c r="D15" s="124" t="s">
        <v>30</v>
      </c>
      <c r="E15" s="121">
        <v>5</v>
      </c>
      <c r="F15" s="133">
        <v>0</v>
      </c>
      <c r="G15" s="133">
        <v>0</v>
      </c>
    </row>
    <row r="16" spans="1:209" ht="15.75">
      <c r="A16" s="131">
        <v>12</v>
      </c>
      <c r="B16" s="131"/>
      <c r="C16" s="123" t="s">
        <v>112</v>
      </c>
      <c r="D16" s="124" t="s">
        <v>30</v>
      </c>
      <c r="E16" s="121">
        <v>3</v>
      </c>
      <c r="F16" s="133">
        <v>0</v>
      </c>
      <c r="G16" s="133">
        <v>0</v>
      </c>
    </row>
    <row r="17" spans="1:7" ht="15.75">
      <c r="A17" s="131">
        <v>13</v>
      </c>
      <c r="B17" s="131"/>
      <c r="C17" s="123" t="s">
        <v>113</v>
      </c>
      <c r="D17" s="124" t="s">
        <v>109</v>
      </c>
      <c r="E17" s="121">
        <v>86</v>
      </c>
      <c r="F17" s="133">
        <v>0</v>
      </c>
      <c r="G17" s="133">
        <v>0</v>
      </c>
    </row>
    <row r="18" spans="1:7" ht="15.75">
      <c r="A18" s="131">
        <v>14</v>
      </c>
      <c r="B18" s="131"/>
      <c r="C18" s="125"/>
      <c r="D18" s="120"/>
      <c r="E18" s="121"/>
      <c r="F18" s="131"/>
      <c r="G18" s="131"/>
    </row>
    <row r="19" spans="1:7" ht="18.75">
      <c r="A19" s="131">
        <v>15</v>
      </c>
      <c r="B19" s="131"/>
      <c r="C19" s="118" t="s">
        <v>114</v>
      </c>
      <c r="D19" s="120"/>
      <c r="E19" s="121"/>
      <c r="F19" s="131"/>
      <c r="G19" s="131"/>
    </row>
    <row r="20" spans="1:7" ht="15.75">
      <c r="A20" s="131">
        <v>16</v>
      </c>
      <c r="B20" s="131"/>
      <c r="C20" s="118" t="s">
        <v>101</v>
      </c>
      <c r="D20" s="120"/>
      <c r="E20" s="121"/>
      <c r="F20" s="131"/>
      <c r="G20" s="131"/>
    </row>
    <row r="21" spans="1:7" ht="18">
      <c r="A21" s="131">
        <v>17</v>
      </c>
      <c r="B21" s="131"/>
      <c r="C21" s="122" t="s">
        <v>102</v>
      </c>
      <c r="D21" s="119" t="s">
        <v>103</v>
      </c>
      <c r="E21" s="121">
        <v>240</v>
      </c>
      <c r="F21" s="133">
        <v>0</v>
      </c>
      <c r="G21" s="133">
        <v>0</v>
      </c>
    </row>
    <row r="22" spans="1:7" ht="18">
      <c r="A22" s="131">
        <v>18</v>
      </c>
      <c r="B22" s="131"/>
      <c r="C22" s="122" t="s">
        <v>104</v>
      </c>
      <c r="D22" s="119" t="s">
        <v>103</v>
      </c>
      <c r="E22" s="121">
        <v>35</v>
      </c>
      <c r="F22" s="133">
        <v>0</v>
      </c>
      <c r="G22" s="133">
        <v>0</v>
      </c>
    </row>
    <row r="23" spans="1:7" ht="18">
      <c r="A23" s="131">
        <v>19</v>
      </c>
      <c r="B23" s="131"/>
      <c r="C23" s="123" t="s">
        <v>105</v>
      </c>
      <c r="D23" s="119" t="s">
        <v>103</v>
      </c>
      <c r="E23" s="121">
        <v>205</v>
      </c>
      <c r="F23" s="133">
        <v>0</v>
      </c>
      <c r="G23" s="133">
        <v>0</v>
      </c>
    </row>
    <row r="24" spans="1:7" ht="18">
      <c r="A24" s="131">
        <v>20</v>
      </c>
      <c r="B24" s="131"/>
      <c r="C24" s="123" t="s">
        <v>106</v>
      </c>
      <c r="D24" s="119" t="s">
        <v>103</v>
      </c>
      <c r="E24" s="121">
        <v>35</v>
      </c>
      <c r="F24" s="133">
        <v>0</v>
      </c>
      <c r="G24" s="133">
        <v>0</v>
      </c>
    </row>
    <row r="25" spans="1:7" ht="18">
      <c r="A25" s="131">
        <v>21</v>
      </c>
      <c r="B25" s="131"/>
      <c r="C25" s="123" t="s">
        <v>115</v>
      </c>
      <c r="D25" s="119" t="s">
        <v>116</v>
      </c>
      <c r="E25" s="121">
        <v>105</v>
      </c>
      <c r="F25" s="133">
        <v>0</v>
      </c>
      <c r="G25" s="133">
        <v>0</v>
      </c>
    </row>
    <row r="26" spans="1:7" ht="15.75">
      <c r="A26" s="131">
        <v>22</v>
      </c>
      <c r="B26" s="131"/>
      <c r="C26" s="118" t="s">
        <v>107</v>
      </c>
      <c r="D26" s="120"/>
      <c r="E26" s="121"/>
      <c r="F26" s="131"/>
      <c r="G26" s="131"/>
    </row>
    <row r="27" spans="1:7" ht="15.75">
      <c r="A27" s="131">
        <v>23</v>
      </c>
      <c r="B27" s="131"/>
      <c r="C27" s="123" t="s">
        <v>108</v>
      </c>
      <c r="D27" s="124" t="s">
        <v>109</v>
      </c>
      <c r="E27" s="121">
        <v>98</v>
      </c>
      <c r="F27" s="133">
        <v>0</v>
      </c>
      <c r="G27" s="133">
        <v>0</v>
      </c>
    </row>
    <row r="28" spans="1:7" ht="18.75">
      <c r="A28" s="131">
        <v>24</v>
      </c>
      <c r="B28" s="131"/>
      <c r="C28" s="123" t="s">
        <v>117</v>
      </c>
      <c r="D28" s="124" t="s">
        <v>30</v>
      </c>
      <c r="E28" s="121">
        <v>1</v>
      </c>
      <c r="F28" s="133">
        <v>0</v>
      </c>
      <c r="G28" s="133">
        <v>0</v>
      </c>
    </row>
    <row r="29" spans="1:7" ht="15.75">
      <c r="A29" s="131">
        <v>25</v>
      </c>
      <c r="B29" s="131"/>
      <c r="C29" s="123" t="s">
        <v>118</v>
      </c>
      <c r="D29" s="124" t="s">
        <v>30</v>
      </c>
      <c r="E29" s="121">
        <v>4</v>
      </c>
      <c r="F29" s="133">
        <v>0</v>
      </c>
      <c r="G29" s="133">
        <v>0</v>
      </c>
    </row>
    <row r="30" spans="1:7" ht="15.75">
      <c r="A30" s="131">
        <v>26</v>
      </c>
      <c r="B30" s="131"/>
      <c r="C30" s="123" t="s">
        <v>119</v>
      </c>
      <c r="D30" s="124" t="s">
        <v>109</v>
      </c>
      <c r="E30" s="121">
        <v>98</v>
      </c>
      <c r="F30" s="133">
        <v>0</v>
      </c>
      <c r="G30" s="133">
        <v>0</v>
      </c>
    </row>
    <row r="31" spans="1:7" ht="15.75">
      <c r="A31" s="131">
        <v>27</v>
      </c>
      <c r="B31" s="131"/>
      <c r="C31" s="123" t="s">
        <v>113</v>
      </c>
      <c r="D31" s="120"/>
      <c r="E31" s="121">
        <v>1</v>
      </c>
      <c r="F31" s="133">
        <v>0</v>
      </c>
      <c r="G31" s="133">
        <v>0</v>
      </c>
    </row>
    <row r="32" spans="1:7" ht="15.75">
      <c r="A32" s="131">
        <v>28</v>
      </c>
      <c r="B32" s="131"/>
      <c r="C32" s="125"/>
      <c r="D32" s="120"/>
      <c r="E32" s="121"/>
      <c r="F32" s="131"/>
      <c r="G32" s="131"/>
    </row>
    <row r="33" spans="1:7" ht="18.75">
      <c r="A33" s="131">
        <v>29</v>
      </c>
      <c r="B33" s="131"/>
      <c r="C33" s="118" t="s">
        <v>134</v>
      </c>
      <c r="D33" s="120"/>
      <c r="E33" s="121"/>
      <c r="F33" s="131"/>
      <c r="G33" s="131"/>
    </row>
    <row r="34" spans="1:7" ht="15.75">
      <c r="A34" s="131">
        <v>30</v>
      </c>
      <c r="B34" s="131"/>
      <c r="C34" s="118" t="s">
        <v>120</v>
      </c>
      <c r="D34" s="120"/>
      <c r="E34" s="121"/>
      <c r="F34" s="131"/>
      <c r="G34" s="131"/>
    </row>
    <row r="35" spans="1:7" ht="31.5">
      <c r="A35" s="131">
        <v>31</v>
      </c>
      <c r="B35" s="131"/>
      <c r="C35" s="130" t="s">
        <v>121</v>
      </c>
      <c r="D35" s="119" t="s">
        <v>116</v>
      </c>
      <c r="E35" s="121">
        <v>85</v>
      </c>
      <c r="F35" s="133">
        <v>0</v>
      </c>
      <c r="G35" s="133">
        <v>0</v>
      </c>
    </row>
    <row r="36" spans="1:7" ht="15.75">
      <c r="A36" s="131">
        <v>32</v>
      </c>
      <c r="B36" s="131"/>
      <c r="C36" s="118" t="s">
        <v>101</v>
      </c>
      <c r="D36" s="120"/>
      <c r="E36" s="121"/>
      <c r="F36" s="131"/>
      <c r="G36" s="131"/>
    </row>
    <row r="37" spans="1:7" ht="18">
      <c r="A37" s="131">
        <v>33</v>
      </c>
      <c r="B37" s="131"/>
      <c r="C37" s="122" t="s">
        <v>102</v>
      </c>
      <c r="D37" s="119" t="s">
        <v>103</v>
      </c>
      <c r="E37" s="121">
        <v>40</v>
      </c>
      <c r="F37" s="133">
        <v>0</v>
      </c>
      <c r="G37" s="133">
        <v>0</v>
      </c>
    </row>
    <row r="38" spans="1:7" ht="18">
      <c r="A38" s="131">
        <v>35</v>
      </c>
      <c r="B38" s="131"/>
      <c r="C38" s="123" t="s">
        <v>106</v>
      </c>
      <c r="D38" s="119" t="s">
        <v>103</v>
      </c>
      <c r="E38" s="121">
        <v>10</v>
      </c>
      <c r="F38" s="133">
        <v>0</v>
      </c>
      <c r="G38" s="133">
        <v>0</v>
      </c>
    </row>
    <row r="39" spans="1:7" ht="18">
      <c r="A39" s="131">
        <v>36</v>
      </c>
      <c r="B39" s="131"/>
      <c r="C39" s="123" t="s">
        <v>105</v>
      </c>
      <c r="D39" s="119" t="s">
        <v>103</v>
      </c>
      <c r="E39" s="121">
        <v>30</v>
      </c>
      <c r="F39" s="133">
        <v>0</v>
      </c>
      <c r="G39" s="133">
        <v>0</v>
      </c>
    </row>
    <row r="40" spans="1:7" ht="15.75">
      <c r="A40" s="131">
        <v>37</v>
      </c>
      <c r="B40" s="131"/>
      <c r="C40" s="118" t="s">
        <v>107</v>
      </c>
      <c r="D40" s="120"/>
      <c r="E40" s="121"/>
      <c r="F40" s="131"/>
      <c r="G40" s="131"/>
    </row>
    <row r="41" spans="1:7" ht="15.75">
      <c r="A41" s="131">
        <v>38</v>
      </c>
      <c r="B41" s="131"/>
      <c r="C41" s="123" t="s">
        <v>135</v>
      </c>
      <c r="D41" s="124" t="s">
        <v>109</v>
      </c>
      <c r="E41" s="121">
        <v>98</v>
      </c>
      <c r="F41" s="133">
        <v>0</v>
      </c>
      <c r="G41" s="133">
        <v>0</v>
      </c>
    </row>
    <row r="42" spans="1:7" ht="31.5">
      <c r="A42" s="131">
        <v>40</v>
      </c>
      <c r="B42" s="131"/>
      <c r="C42" s="126" t="s">
        <v>122</v>
      </c>
      <c r="D42" s="124" t="s">
        <v>30</v>
      </c>
      <c r="E42" s="127">
        <v>1</v>
      </c>
      <c r="F42" s="133">
        <v>0</v>
      </c>
      <c r="G42" s="133">
        <v>0</v>
      </c>
    </row>
    <row r="43" spans="1:7" ht="15.75">
      <c r="A43" s="131"/>
      <c r="B43" s="131"/>
      <c r="C43" s="125" t="s">
        <v>136</v>
      </c>
      <c r="D43" s="124" t="s">
        <v>109</v>
      </c>
      <c r="E43" s="127">
        <v>7</v>
      </c>
      <c r="F43" s="133"/>
      <c r="G43" s="133"/>
    </row>
    <row r="44" spans="1:7" ht="15.75">
      <c r="A44" s="131">
        <v>41</v>
      </c>
      <c r="B44" s="131"/>
      <c r="C44" s="125" t="s">
        <v>123</v>
      </c>
      <c r="D44" s="124" t="s">
        <v>30</v>
      </c>
      <c r="E44" s="121">
        <v>1</v>
      </c>
      <c r="F44" s="133">
        <v>0</v>
      </c>
      <c r="G44" s="133">
        <v>0</v>
      </c>
    </row>
    <row r="45" spans="1:7" ht="15.75">
      <c r="A45" s="131">
        <v>42</v>
      </c>
      <c r="B45" s="131"/>
      <c r="C45" s="128" t="s">
        <v>124</v>
      </c>
      <c r="D45" s="120"/>
      <c r="E45" s="121"/>
      <c r="F45" s="131"/>
      <c r="G45" s="131"/>
    </row>
    <row r="46" spans="1:7" ht="15.75">
      <c r="A46" s="131">
        <v>43</v>
      </c>
      <c r="B46" s="131"/>
      <c r="C46" s="118" t="s">
        <v>101</v>
      </c>
      <c r="D46" s="120"/>
      <c r="E46" s="121"/>
      <c r="F46" s="131"/>
      <c r="G46" s="131"/>
    </row>
    <row r="47" spans="1:7" ht="18">
      <c r="A47" s="131">
        <v>44</v>
      </c>
      <c r="B47" s="131"/>
      <c r="C47" s="122" t="s">
        <v>102</v>
      </c>
      <c r="D47" s="119" t="s">
        <v>103</v>
      </c>
      <c r="E47" s="121">
        <v>225</v>
      </c>
      <c r="F47" s="133">
        <v>0</v>
      </c>
      <c r="G47" s="133">
        <v>0</v>
      </c>
    </row>
    <row r="48" spans="1:7" ht="15.75">
      <c r="A48" s="131">
        <v>45</v>
      </c>
      <c r="B48" s="131"/>
      <c r="C48" s="122" t="s">
        <v>125</v>
      </c>
      <c r="D48" s="120"/>
      <c r="E48" s="129"/>
      <c r="F48" s="131"/>
      <c r="G48" s="131"/>
    </row>
    <row r="49" spans="1:7" ht="18">
      <c r="A49" s="131">
        <v>46</v>
      </c>
      <c r="B49" s="131"/>
      <c r="C49" s="123" t="s">
        <v>105</v>
      </c>
      <c r="D49" s="119" t="s">
        <v>103</v>
      </c>
      <c r="E49" s="121">
        <v>225</v>
      </c>
      <c r="F49" s="133">
        <v>0</v>
      </c>
      <c r="G49" s="133">
        <v>0</v>
      </c>
    </row>
    <row r="50" spans="1:7" ht="15.75">
      <c r="A50" s="131">
        <v>47</v>
      </c>
      <c r="B50" s="131"/>
      <c r="C50" s="118" t="s">
        <v>107</v>
      </c>
      <c r="D50" s="120"/>
      <c r="E50" s="121"/>
      <c r="F50" s="131"/>
      <c r="G50" s="131"/>
    </row>
    <row r="51" spans="1:7" ht="47.25">
      <c r="A51" s="131">
        <v>48</v>
      </c>
      <c r="B51" s="131"/>
      <c r="C51" s="130" t="s">
        <v>126</v>
      </c>
      <c r="D51" s="124" t="s">
        <v>36</v>
      </c>
      <c r="E51" s="127">
        <v>1</v>
      </c>
      <c r="F51" s="133">
        <v>0</v>
      </c>
      <c r="G51" s="133">
        <v>0</v>
      </c>
    </row>
    <row r="52" spans="1:7" ht="47.25">
      <c r="A52" s="131">
        <v>49</v>
      </c>
      <c r="B52" s="131"/>
      <c r="C52" s="130" t="s">
        <v>127</v>
      </c>
      <c r="D52" s="124" t="s">
        <v>30</v>
      </c>
      <c r="E52" s="127">
        <v>2</v>
      </c>
      <c r="F52" s="133">
        <v>0</v>
      </c>
      <c r="G52" s="133">
        <v>0</v>
      </c>
    </row>
    <row r="53" spans="1:7" ht="15.75">
      <c r="A53" s="131">
        <v>50</v>
      </c>
      <c r="B53" s="131"/>
      <c r="C53" s="122" t="s">
        <v>128</v>
      </c>
      <c r="D53" s="124" t="s">
        <v>30</v>
      </c>
      <c r="E53" s="127">
        <v>1</v>
      </c>
      <c r="F53" s="133">
        <v>0</v>
      </c>
      <c r="G53" s="133">
        <v>0</v>
      </c>
    </row>
    <row r="54" spans="1:7" ht="15.75">
      <c r="A54" s="131">
        <v>51</v>
      </c>
      <c r="B54" s="131"/>
      <c r="C54" s="122" t="s">
        <v>129</v>
      </c>
      <c r="D54" s="124" t="s">
        <v>109</v>
      </c>
      <c r="E54" s="121">
        <v>100</v>
      </c>
      <c r="F54" s="133">
        <v>0</v>
      </c>
      <c r="G54" s="133">
        <v>0</v>
      </c>
    </row>
    <row r="55" spans="1:7" ht="15.75">
      <c r="A55" s="131">
        <v>52</v>
      </c>
      <c r="B55" s="131"/>
      <c r="C55" s="123" t="s">
        <v>119</v>
      </c>
      <c r="D55" s="124" t="s">
        <v>109</v>
      </c>
      <c r="E55" s="121">
        <v>100</v>
      </c>
      <c r="F55" s="133">
        <v>0</v>
      </c>
      <c r="G55" s="133">
        <v>0</v>
      </c>
    </row>
    <row r="56" spans="1:7" ht="15.75">
      <c r="A56" s="131">
        <v>53</v>
      </c>
      <c r="B56" s="131"/>
      <c r="C56" s="122" t="s">
        <v>130</v>
      </c>
      <c r="D56" s="124" t="s">
        <v>109</v>
      </c>
      <c r="E56" s="121">
        <v>100</v>
      </c>
      <c r="F56" s="133">
        <v>0</v>
      </c>
      <c r="G56" s="133">
        <v>0</v>
      </c>
    </row>
    <row r="57" spans="1:7" ht="15.75">
      <c r="A57" s="131">
        <v>54</v>
      </c>
      <c r="B57" s="131"/>
      <c r="C57" s="122" t="s">
        <v>131</v>
      </c>
      <c r="D57" s="124" t="s">
        <v>109</v>
      </c>
      <c r="E57" s="121">
        <v>100</v>
      </c>
      <c r="F57" s="133">
        <v>0</v>
      </c>
      <c r="G57" s="133">
        <v>0</v>
      </c>
    </row>
    <row r="58" spans="1:7" ht="15.75">
      <c r="A58" s="131">
        <v>55</v>
      </c>
      <c r="B58" s="131"/>
      <c r="C58" s="122" t="s">
        <v>132</v>
      </c>
      <c r="D58" s="124" t="s">
        <v>30</v>
      </c>
      <c r="E58" s="121">
        <v>1</v>
      </c>
      <c r="F58" s="133">
        <v>0</v>
      </c>
      <c r="G58" s="133">
        <v>0</v>
      </c>
    </row>
    <row r="59" spans="1:7" ht="15.75">
      <c r="A59" s="131">
        <v>56</v>
      </c>
      <c r="B59" s="131"/>
      <c r="C59" s="122" t="s">
        <v>133</v>
      </c>
      <c r="D59" s="124" t="s">
        <v>36</v>
      </c>
      <c r="E59" s="127">
        <v>1</v>
      </c>
      <c r="F59" s="133">
        <v>0</v>
      </c>
      <c r="G59" s="133">
        <v>0</v>
      </c>
    </row>
    <row r="60" spans="1:7">
      <c r="A60" s="49"/>
      <c r="B60" s="50" t="s">
        <v>33</v>
      </c>
      <c r="C60" s="51"/>
      <c r="D60" s="52"/>
      <c r="E60" s="53"/>
      <c r="F60" s="54"/>
      <c r="G60" s="73">
        <f>SUM(G5:G59)</f>
        <v>0</v>
      </c>
    </row>
  </sheetData>
  <conditionalFormatting sqref="G3">
    <cfRule type="cellIs" dxfId="1" priority="4" operator="equal">
      <formula>0</formula>
    </cfRule>
  </conditionalFormatting>
  <pageMargins left="0.98425196850393704" right="0.5" top="0.59055118110236227" bottom="0.59055118110236227" header="0.31496062992125984" footer="0.31496062992125984"/>
  <pageSetup paperSize="9" scale="95" firstPageNumber="0" fitToHeight="0" orientation="portrait" horizontalDpi="300" verticalDpi="300" r:id="rId1"/>
  <headerFooter>
    <oddHeader>&amp;L&amp;"-,Kursywa"&amp;9Budowa terminalu intermodalnego- zadanie 2.&amp;R&amp;"-,Kursywa"&amp;9Materiały przetargowe</oddHeader>
    <oddFooter>&amp;L&amp;"-,Standardowy"&amp;9Balticon S.A.&amp;R&amp;"-,Standardowy"&amp;P/&amp;N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G21"/>
  <sheetViews>
    <sheetView workbookViewId="0">
      <selection activeCell="G16" sqref="G16"/>
    </sheetView>
  </sheetViews>
  <sheetFormatPr defaultRowHeight="14.25"/>
  <cols>
    <col min="1" max="1" width="3.875" customWidth="1"/>
    <col min="2" max="2" width="8.75" customWidth="1"/>
    <col min="3" max="3" width="41.875" customWidth="1"/>
    <col min="4" max="4" width="6.375" customWidth="1"/>
    <col min="5" max="6" width="7.875" customWidth="1"/>
    <col min="7" max="7" width="10.375" customWidth="1"/>
    <col min="8" max="988" width="12.625" customWidth="1"/>
  </cols>
  <sheetData>
    <row r="1" spans="1:7" ht="18">
      <c r="A1" s="21"/>
      <c r="B1" s="21"/>
      <c r="C1" s="22" t="s">
        <v>39</v>
      </c>
      <c r="D1" s="21"/>
      <c r="E1" s="21"/>
      <c r="F1" s="21"/>
      <c r="G1" s="23"/>
    </row>
    <row r="2" spans="1:7" ht="18">
      <c r="A2" s="17"/>
      <c r="B2" s="17"/>
      <c r="C2" s="10" t="s">
        <v>6</v>
      </c>
      <c r="D2" s="17"/>
      <c r="E2" s="17"/>
      <c r="F2" s="17"/>
      <c r="G2" s="18"/>
    </row>
    <row r="3" spans="1:7">
      <c r="A3" s="90" t="s">
        <v>10</v>
      </c>
      <c r="B3" s="91" t="s">
        <v>44</v>
      </c>
      <c r="C3" s="91" t="s">
        <v>12</v>
      </c>
      <c r="D3" s="90" t="s">
        <v>13</v>
      </c>
      <c r="E3" s="91" t="s">
        <v>14</v>
      </c>
      <c r="F3" s="92" t="s">
        <v>15</v>
      </c>
      <c r="G3" s="93" t="s">
        <v>1</v>
      </c>
    </row>
    <row r="4" spans="1:7">
      <c r="A4" s="94"/>
      <c r="B4" s="91" t="s">
        <v>11</v>
      </c>
      <c r="C4" s="91"/>
      <c r="D4" s="91" t="s">
        <v>16</v>
      </c>
      <c r="E4" s="91"/>
      <c r="F4" s="95" t="s">
        <v>3</v>
      </c>
      <c r="G4" s="96" t="s">
        <v>3</v>
      </c>
    </row>
    <row r="5" spans="1:7">
      <c r="A5" s="97">
        <v>1</v>
      </c>
      <c r="B5" s="98" t="s">
        <v>37</v>
      </c>
      <c r="C5" s="99" t="s">
        <v>42</v>
      </c>
      <c r="D5" s="100" t="s">
        <v>40</v>
      </c>
      <c r="E5" s="100" t="s">
        <v>40</v>
      </c>
      <c r="F5" s="101" t="s">
        <v>40</v>
      </c>
      <c r="G5" s="100" t="s">
        <v>40</v>
      </c>
    </row>
    <row r="6" spans="1:7">
      <c r="A6" s="100">
        <f>A5+1</f>
        <v>2</v>
      </c>
      <c r="B6" s="102"/>
      <c r="C6" s="103" t="s">
        <v>38</v>
      </c>
      <c r="D6" s="100" t="s">
        <v>21</v>
      </c>
      <c r="E6" s="104">
        <v>125</v>
      </c>
      <c r="F6" s="105"/>
      <c r="G6" s="115">
        <f>E6*F6</f>
        <v>0</v>
      </c>
    </row>
    <row r="7" spans="1:7">
      <c r="A7" s="100">
        <f t="shared" ref="A7:A20" si="0">A6+1</f>
        <v>3</v>
      </c>
      <c r="B7" s="102"/>
      <c r="C7" s="103" t="s">
        <v>77</v>
      </c>
      <c r="D7" s="100" t="s">
        <v>29</v>
      </c>
      <c r="E7" s="104">
        <v>142</v>
      </c>
      <c r="F7" s="105"/>
      <c r="G7" s="115">
        <f t="shared" ref="G7:G20" si="1">E7*F7</f>
        <v>0</v>
      </c>
    </row>
    <row r="8" spans="1:7">
      <c r="A8" s="100">
        <f t="shared" si="0"/>
        <v>4</v>
      </c>
      <c r="B8" s="102"/>
      <c r="C8" s="103" t="s">
        <v>79</v>
      </c>
      <c r="D8" s="100" t="s">
        <v>29</v>
      </c>
      <c r="E8" s="104">
        <v>285</v>
      </c>
      <c r="F8" s="105"/>
      <c r="G8" s="115">
        <f t="shared" si="1"/>
        <v>0</v>
      </c>
    </row>
    <row r="9" spans="1:7">
      <c r="A9" s="100">
        <f t="shared" si="0"/>
        <v>5</v>
      </c>
      <c r="B9" s="102"/>
      <c r="C9" s="103" t="s">
        <v>80</v>
      </c>
      <c r="D9" s="97" t="s">
        <v>29</v>
      </c>
      <c r="E9" s="104">
        <v>184</v>
      </c>
      <c r="F9" s="105"/>
      <c r="G9" s="115">
        <f t="shared" si="1"/>
        <v>0</v>
      </c>
    </row>
    <row r="10" spans="1:7">
      <c r="A10" s="100">
        <f t="shared" si="0"/>
        <v>6</v>
      </c>
      <c r="B10" s="102"/>
      <c r="C10" s="103" t="s">
        <v>81</v>
      </c>
      <c r="D10" s="97" t="s">
        <v>29</v>
      </c>
      <c r="E10" s="104">
        <v>100</v>
      </c>
      <c r="F10" s="105"/>
      <c r="G10" s="115">
        <f t="shared" si="1"/>
        <v>0</v>
      </c>
    </row>
    <row r="11" spans="1:7">
      <c r="A11" s="100">
        <f t="shared" si="0"/>
        <v>7</v>
      </c>
      <c r="B11" s="102"/>
      <c r="C11" s="103" t="s">
        <v>82</v>
      </c>
      <c r="D11" s="97" t="s">
        <v>29</v>
      </c>
      <c r="E11" s="104">
        <v>67</v>
      </c>
      <c r="F11" s="105"/>
      <c r="G11" s="115">
        <f t="shared" si="1"/>
        <v>0</v>
      </c>
    </row>
    <row r="12" spans="1:7">
      <c r="A12" s="100">
        <f t="shared" si="0"/>
        <v>8</v>
      </c>
      <c r="B12" s="102"/>
      <c r="C12" s="103" t="s">
        <v>83</v>
      </c>
      <c r="D12" s="97" t="s">
        <v>36</v>
      </c>
      <c r="E12" s="104">
        <v>1</v>
      </c>
      <c r="F12" s="105"/>
      <c r="G12" s="115">
        <f t="shared" si="1"/>
        <v>0</v>
      </c>
    </row>
    <row r="13" spans="1:7">
      <c r="A13" s="100">
        <f t="shared" si="0"/>
        <v>9</v>
      </c>
      <c r="B13" s="102"/>
      <c r="C13" s="103" t="s">
        <v>84</v>
      </c>
      <c r="D13" s="97" t="s">
        <v>36</v>
      </c>
      <c r="E13" s="104">
        <v>2</v>
      </c>
      <c r="F13" s="105"/>
      <c r="G13" s="115">
        <f t="shared" si="1"/>
        <v>0</v>
      </c>
    </row>
    <row r="14" spans="1:7">
      <c r="A14" s="100">
        <f t="shared" si="0"/>
        <v>10</v>
      </c>
      <c r="B14" s="98" t="s">
        <v>37</v>
      </c>
      <c r="C14" s="99" t="s">
        <v>43</v>
      </c>
      <c r="D14" s="100" t="s">
        <v>40</v>
      </c>
      <c r="E14" s="100" t="s">
        <v>40</v>
      </c>
      <c r="F14" s="101" t="s">
        <v>40</v>
      </c>
      <c r="G14" s="116" t="s">
        <v>40</v>
      </c>
    </row>
    <row r="15" spans="1:7">
      <c r="A15" s="100">
        <f t="shared" si="0"/>
        <v>11</v>
      </c>
      <c r="B15" s="98"/>
      <c r="C15" s="103" t="s">
        <v>38</v>
      </c>
      <c r="D15" s="100" t="s">
        <v>21</v>
      </c>
      <c r="E15" s="104">
        <v>115</v>
      </c>
      <c r="F15" s="101"/>
      <c r="G15" s="115">
        <f t="shared" si="1"/>
        <v>0</v>
      </c>
    </row>
    <row r="16" spans="1:7">
      <c r="A16" s="100">
        <f t="shared" si="0"/>
        <v>12</v>
      </c>
      <c r="B16" s="102"/>
      <c r="C16" s="103" t="s">
        <v>46</v>
      </c>
      <c r="D16" s="100" t="s">
        <v>30</v>
      </c>
      <c r="E16" s="106">
        <v>9</v>
      </c>
      <c r="F16" s="105"/>
      <c r="G16" s="115">
        <f t="shared" si="1"/>
        <v>0</v>
      </c>
    </row>
    <row r="17" spans="1:7">
      <c r="A17" s="100">
        <f t="shared" si="0"/>
        <v>13</v>
      </c>
      <c r="B17" s="102"/>
      <c r="C17" s="103" t="s">
        <v>78</v>
      </c>
      <c r="D17" s="97" t="s">
        <v>29</v>
      </c>
      <c r="E17" s="104">
        <v>539</v>
      </c>
      <c r="F17" s="105"/>
      <c r="G17" s="115">
        <f t="shared" si="1"/>
        <v>0</v>
      </c>
    </row>
    <row r="18" spans="1:7">
      <c r="A18" s="100">
        <f t="shared" si="0"/>
        <v>14</v>
      </c>
      <c r="B18" s="102"/>
      <c r="C18" s="103" t="s">
        <v>85</v>
      </c>
      <c r="D18" s="97" t="s">
        <v>29</v>
      </c>
      <c r="E18" s="104">
        <v>90</v>
      </c>
      <c r="F18" s="105"/>
      <c r="G18" s="115">
        <f t="shared" si="1"/>
        <v>0</v>
      </c>
    </row>
    <row r="19" spans="1:7">
      <c r="A19" s="100">
        <f t="shared" si="0"/>
        <v>15</v>
      </c>
      <c r="B19" s="102"/>
      <c r="C19" s="103" t="s">
        <v>77</v>
      </c>
      <c r="D19" s="100" t="s">
        <v>29</v>
      </c>
      <c r="E19" s="104">
        <v>87</v>
      </c>
      <c r="F19" s="105"/>
      <c r="G19" s="115">
        <f t="shared" si="1"/>
        <v>0</v>
      </c>
    </row>
    <row r="20" spans="1:7">
      <c r="A20" s="100">
        <f t="shared" si="0"/>
        <v>16</v>
      </c>
      <c r="B20" s="102"/>
      <c r="C20" s="103" t="s">
        <v>86</v>
      </c>
      <c r="D20" s="100" t="s">
        <v>36</v>
      </c>
      <c r="E20" s="104">
        <v>1</v>
      </c>
      <c r="F20" s="105"/>
      <c r="G20" s="115">
        <f t="shared" si="1"/>
        <v>0</v>
      </c>
    </row>
    <row r="21" spans="1:7">
      <c r="A21" s="107"/>
      <c r="B21" s="108" t="s">
        <v>33</v>
      </c>
      <c r="C21" s="109"/>
      <c r="D21" s="110"/>
      <c r="E21" s="111"/>
      <c r="F21" s="112"/>
      <c r="G21" s="113">
        <f>SUM(G6:G16)</f>
        <v>0</v>
      </c>
    </row>
  </sheetData>
  <phoneticPr fontId="12" type="noConversion"/>
  <conditionalFormatting sqref="G3">
    <cfRule type="cellIs" dxfId="0" priority="1" operator="equal">
      <formula>0</formula>
    </cfRule>
  </conditionalFormatting>
  <pageMargins left="0.98425196850393704" right="0.5" top="0.59055118110236227" bottom="0.59055118110236227" header="0.31496062992125984" footer="0.31496062992125984"/>
  <pageSetup paperSize="9" scale="95" firstPageNumber="0" fitToHeight="0" orientation="portrait" horizontalDpi="300" verticalDpi="300" r:id="rId1"/>
  <headerFooter>
    <oddHeader>&amp;L&amp;"-,Kursywa"&amp;9Budowa terminalu intermodalnego- zadanie 2.&amp;R&amp;"-,Kursywa"&amp;9Materiały przetargowe</oddHeader>
    <oddFooter>&amp;L&amp;"-,Standardowy"&amp;9Balticon S.A.&amp;R&amp;"-,Standardowy"&amp;P/&amp;N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Zbiorczy</vt:lpstr>
      <vt:lpstr>10-Drogi</vt:lpstr>
      <vt:lpstr>52-WodKan</vt:lpstr>
      <vt:lpstr>51-Energ</vt:lpstr>
      <vt:lpstr>'10-Drogi'!Obszar_wydruku</vt:lpstr>
      <vt:lpstr>'51-Energ'!Obszar_wydruku</vt:lpstr>
      <vt:lpstr>'52-WodKan'!Obszar_wydruku</vt:lpstr>
      <vt:lpstr>Zbiorczy!Obszar_wydruku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Mateusz Mikołajczk</cp:lastModifiedBy>
  <cp:revision>40</cp:revision>
  <cp:lastPrinted>2022-07-27T15:32:30Z</cp:lastPrinted>
  <dcterms:created xsi:type="dcterms:W3CDTF">2021-02-23T19:02:07Z</dcterms:created>
  <dcterms:modified xsi:type="dcterms:W3CDTF">2022-12-16T10:36:00Z</dcterms:modified>
  <dc:language>pl-PL</dc:language>
</cp:coreProperties>
</file>